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535" activeTab="0"/>
  </bookViews>
  <sheets>
    <sheet name="1-2 СТР-рейт 2 сем (2)" sheetId="1" r:id="rId1"/>
  </sheets>
  <definedNames>
    <definedName name="_xlnm.Print_Area" localSheetId="0">'1-2 СТР-рейт 2 сем (2)'!$A$1:$AP$72</definedName>
  </definedNames>
  <calcPr fullCalcOnLoad="1"/>
</workbook>
</file>

<file path=xl/sharedStrings.xml><?xml version="1.0" encoding="utf-8"?>
<sst xmlns="http://schemas.openxmlformats.org/spreadsheetml/2006/main" count="487" uniqueCount="132">
  <si>
    <t>ИНОСТРАННЫЙ ЯЗЫК</t>
  </si>
  <si>
    <t>РОДНОЙ ЯЗЫК</t>
  </si>
  <si>
    <t>МАТЕМАТИКА</t>
  </si>
  <si>
    <t>№№</t>
  </si>
  <si>
    <t>курс</t>
  </si>
  <si>
    <t>группа</t>
  </si>
  <si>
    <t>контрольные мероприятия</t>
  </si>
  <si>
    <t>дата</t>
  </si>
  <si>
    <t>ауд</t>
  </si>
  <si>
    <t>5-6 неделя</t>
  </si>
  <si>
    <t>10-11 неделя</t>
  </si>
  <si>
    <t>РАСПИСАНИЕ</t>
  </si>
  <si>
    <t>1_2</t>
  </si>
  <si>
    <t>2_3</t>
  </si>
  <si>
    <t xml:space="preserve">НАИМЕНОВАНИЕ  ДИСЦИПЛИН </t>
  </si>
  <si>
    <t>"УТВЕРЖДАЮ"</t>
  </si>
  <si>
    <t>Форма итогового контроля</t>
  </si>
  <si>
    <t>зачет</t>
  </si>
  <si>
    <t>экзамен</t>
  </si>
  <si>
    <t>диф зачет</t>
  </si>
  <si>
    <t>часы</t>
  </si>
  <si>
    <t>1 рейт</t>
  </si>
  <si>
    <t>2 рейт</t>
  </si>
  <si>
    <t>3 рейт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</si>
  <si>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</si>
  <si>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</si>
  <si>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</si>
  <si>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</si>
  <si>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</si>
  <si>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</si>
  <si>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</si>
  <si>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</si>
  <si>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</si>
  <si>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</si>
  <si>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</si>
  <si>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баллы коллокв</t>
  </si>
  <si>
    <t>текущий контроль (л/р…к/р)</t>
  </si>
  <si>
    <t>Посещение</t>
  </si>
  <si>
    <t>всего</t>
  </si>
  <si>
    <t>итого</t>
  </si>
  <si>
    <t>111</t>
  </si>
  <si>
    <t>СОПРОТИВЛЕНИЕ МАТЕРИАЛОВ</t>
  </si>
  <si>
    <t>ТЕХНИЧЕСКАЯ МЕХАНИКА</t>
  </si>
  <si>
    <t>107,111</t>
  </si>
  <si>
    <t>шаг тест</t>
  </si>
  <si>
    <t>СТРОИТЕЛЬНЫЕ МАШИНЫ И ОБОРУДОВАНИЕ</t>
  </si>
  <si>
    <t>воскресенье</t>
  </si>
  <si>
    <t>ВОДОСНАБЖЕНИЕ И ВОДООТВЕДЕНИЕ С ОСНОВАМИ ГИДРАВЛИКИ + к/р</t>
  </si>
  <si>
    <t>5-6</t>
  </si>
  <si>
    <t>13,00-15,00</t>
  </si>
  <si>
    <t>конец 1-3 к</t>
  </si>
  <si>
    <t>ТЕПЛОГАЗОСНАБЖЕНИЕ С ОСНОВАМИ ТЕПЛОТЕХНИКИ+ кр</t>
  </si>
  <si>
    <t>3-4</t>
  </si>
  <si>
    <t>1-2</t>
  </si>
  <si>
    <t>15-16 неделя</t>
  </si>
  <si>
    <t>АРХИТЕКТУРА ЗДАНИЙ+К/Р</t>
  </si>
  <si>
    <t>к\р,реферат,тест,самостоят.раб</t>
  </si>
  <si>
    <t>ИНСТИТУТ АРХИТЕКТУРЫ, СТРОИТЕЛЬСТВА и ДИЗАЙНА</t>
  </si>
  <si>
    <t>другие формы контроля</t>
  </si>
  <si>
    <t>МЕХАНИКА ГРУНТОВ</t>
  </si>
  <si>
    <t>14.40-15.50</t>
  </si>
  <si>
    <t>15.50-17.00</t>
  </si>
  <si>
    <t>Ф И О преподавателя</t>
  </si>
  <si>
    <t>08.04.01   Строительство , 1 год (2 смена с 13.00)</t>
  </si>
  <si>
    <t>проф. Хежев А.А.</t>
  </si>
  <si>
    <t>ст. пр. Ципинов А.С.</t>
  </si>
  <si>
    <t>ст. пр. Жабоев Ж.Ж.</t>
  </si>
  <si>
    <t>ст. пр. Джанкулаевпа М.А.</t>
  </si>
  <si>
    <t>доц. Шогенова М.М.</t>
  </si>
  <si>
    <t>ИНЖЕНЕРНАЯ И КОМПЬЮТЕРНАЯ ГРАФИКА</t>
  </si>
  <si>
    <t>ст.пр.Шогенова Ф.М.</t>
  </si>
  <si>
    <t xml:space="preserve">ЭЛЕКТИВНЫЕ КУРСЫ ПО ФИЗИЧЕСКОЙ КУЛЬТУРЕ </t>
  </si>
  <si>
    <t>ст. пр. Барагунова ЛА</t>
  </si>
  <si>
    <t>доц. Жабелов А.Ж.</t>
  </si>
  <si>
    <t>доц. Луценко Е.В.</t>
  </si>
  <si>
    <t>доц. Гукетлов Х.М.</t>
  </si>
  <si>
    <t>Директора ИАСиД                                                        Т.А. Хежев</t>
  </si>
  <si>
    <t>Начальник УОП                           Р.М. Лигидов</t>
  </si>
  <si>
    <t xml:space="preserve">доц. Кумыков М.З. </t>
  </si>
  <si>
    <t>НАУЧНО-ИССЛЕДОВАТЕЛЬСКАЯ РАБОТА</t>
  </si>
  <si>
    <t>АРХИТЕКТУРА ЗДАНИЙ+КП</t>
  </si>
  <si>
    <t>доц. Хасауов Ю.М.</t>
  </si>
  <si>
    <t>08.03.01   Строительство 1-2 курсы     08.04.01   Строительство 1 год</t>
  </si>
  <si>
    <t>206,311,306</t>
  </si>
  <si>
    <t>11.03.2020-13.03.2020</t>
  </si>
  <si>
    <t>"___"______________2020 г.</t>
  </si>
  <si>
    <t xml:space="preserve">ТЕОРЕТИЧЕСКАЯ МЕХАНИКА </t>
  </si>
  <si>
    <t xml:space="preserve">ИЖЕНЕРНАЯ ГЕОЛОГИЯ </t>
  </si>
  <si>
    <t>ИНФОРМАЦИОННЫЕ ТЕХНОЛОГИИ</t>
  </si>
  <si>
    <t>РУССКИЙ ЯЗЫК И КУЛЬТУРА РЕЧИ</t>
  </si>
  <si>
    <t xml:space="preserve">доц. Табоксоева И.Р.                                                                                                                                                                                                                 ст.преп. Макитова Т.Т.   </t>
  </si>
  <si>
    <t>ИСТОРИЯ  И КУЛЬТУРА НАРОДОВ КБР</t>
  </si>
  <si>
    <t xml:space="preserve">доц. Кушхов Х.С.                                                                        ас. Кумахова   З.Х. </t>
  </si>
  <si>
    <t>ст.преп. Цеева З.Х.                                             ст. преп. Созаева А.А.                                                  ас. Цолоева М.Т</t>
  </si>
  <si>
    <t>ИНЖЕНЕРНАЯ ГЕОДЕЗИЯ</t>
  </si>
  <si>
    <t xml:space="preserve"> ст. преп.Шугушева Дж.Х.                                       ст. пр. Мизиев А.М.                         доц. Дохова З.Р.</t>
  </si>
  <si>
    <t>ст.преп. Машукова М.Х.</t>
  </si>
  <si>
    <t xml:space="preserve">ст. пр. Созаева А.А.                             ст.преп. Ашроева К.В.            ст.преп.Ткаченко С.А. </t>
  </si>
  <si>
    <t xml:space="preserve">      </t>
  </si>
  <si>
    <t>ПРИКЛАДНАЯ МАТЕМАТИКА</t>
  </si>
  <si>
    <t>доц. Жемухов Р.Ш.</t>
  </si>
  <si>
    <t xml:space="preserve">СОЦИАЛЬНЫЕ КОММУНИКАЦИИ. ПСИХОЛОГИЯ   </t>
  </si>
  <si>
    <t xml:space="preserve">доц. Паштов Т.З. </t>
  </si>
  <si>
    <t xml:space="preserve">ОРГАНИЗАЦИЯ ПРОИЗВОДСТВЕННОЙ ДЕЯТЕЛЬНОСТИ </t>
  </si>
  <si>
    <t xml:space="preserve"> ПРОЕКТИРОВАНИЕ ТЕХНОЛОГИЙ СТРОИТЕЛЬНЫХ МАТЕРИАЛОВ И ИЗДЕЛИЙ+КП</t>
  </si>
  <si>
    <t>ФИЗИКО-ХИМИЧЕСКИЕ ОСНОВЫ И МЕТОДЫ ИССЛЕДОВАНИЙ СТРОИТЕЛЬНЫХ МАТЕРИАЛОВ</t>
  </si>
  <si>
    <t>205, 103, 204, 202, 102</t>
  </si>
  <si>
    <t xml:space="preserve">проф.Хежев Т.А., проф..  Кокоев М.Н., проф. Беккиев М.Ю. доц. Гоплачев А.А. ,доц.Хуранов В.Х. ,  доц. Джанкулаев А.Я. </t>
  </si>
  <si>
    <t>ПРОЕКТИРОВАНИЕ НЕСУЩИХ СИСТЕМ ЗДАНИЙ И СООРУЖЕНИЙ</t>
  </si>
  <si>
    <t>доц.  Хасауов Ю.М.</t>
  </si>
  <si>
    <t xml:space="preserve">доц. Шогенов О.М. </t>
  </si>
  <si>
    <t xml:space="preserve"> ЭЛЕКТИВНЫЕ ДИСЦИПЛИНЫ ПО ФИЗИЧЕСКОЙ КУЛЬТУРЕ И СПОРТУ </t>
  </si>
  <si>
    <t xml:space="preserve"> ЭЛЕКТИВНЫЕ ДИСЦИПЛИНЫ ПО ФИЗИЧЕСКОЙ КУЛЬТУРЕ И СПОРТУ  </t>
  </si>
  <si>
    <t xml:space="preserve">доц.:  Хаупшев М.Х., Хежев А.А. ст.пр.: Гашаева К.Б., Ингушев Ч. Х. ,Соблиров А. М.,  Абазов З. В.,  Кишев А.З.,Карданов А.Х., Караев А.Ш., Полякова О.А.    </t>
  </si>
  <si>
    <t>доц.: Хаупшев М. Х.   ст.пр.: Гилясова М. Х., Ингушев Ч. Х. ,Соблиров А. М., Биттиров Р.М., Абазов З. В., Карданов А.Х., Кишев А.З.,Киржинов М.М., Жероков З. А., Чеченов Б. Х.                                                                                                                                                                                                                                                                      асс.: Фиапшев Ч.Х., Цагов С.З.</t>
  </si>
  <si>
    <r>
      <rPr>
        <b/>
        <sz val="20"/>
        <color indexed="8"/>
        <rFont val="Arial Cyr"/>
        <family val="0"/>
      </rPr>
      <t xml:space="preserve">Первый проректор-проректора КБГУ по УР ______________В.Н.Лесев    </t>
    </r>
    <r>
      <rPr>
        <b/>
        <sz val="26"/>
        <color indexed="10"/>
        <rFont val="Arial Cyr"/>
        <family val="2"/>
      </rPr>
      <t xml:space="preserve">                     балльно-рейтинговых контрольных мероприятий за 2 полугодие  20198/2020 учебного года </t>
    </r>
  </si>
  <si>
    <t>02.03.2020г.  Пн.     10.45-12.20        (сдача нормативов)  ФСК</t>
  </si>
  <si>
    <t>9.04.2020-11.04.2020</t>
  </si>
  <si>
    <t>18.05.2020 г.    Пн.      10.45-12.20       (сдача нормативов)  ФСК</t>
  </si>
  <si>
    <t>18.05.2020-20.05.2020</t>
  </si>
  <si>
    <t>9.04.2020 г. Пн.     10.45-12.20       (сдача нормативов)  ФСК</t>
  </si>
  <si>
    <t>210, 35, 402</t>
  </si>
  <si>
    <t>206,107,204</t>
  </si>
  <si>
    <t>12.03.2020 г.  Чт.     13.00-14.35       (сдача нормативов)  ФСК</t>
  </si>
  <si>
    <t>16.04.2020 г.      Чт.     13.00-14.35     (сдача нормативов)  ФСК</t>
  </si>
  <si>
    <t>14.05.2020 г. Чт.     13.00-14.35      (сдача нормативов)  ФСК</t>
  </si>
  <si>
    <t>206,309,204</t>
  </si>
  <si>
    <t>диф.зачет</t>
  </si>
  <si>
    <t>диф. зачет</t>
  </si>
  <si>
    <t>ОРГАНИЗАЦИЯ ПРОИЗВОДСТВА СТРОИТЕЛЬНЫХ МАТЕРИАЛОВ И ИЗДЕЛИЙ+КП</t>
  </si>
  <si>
    <t>ТЕОРИЯ РАСЧЕТА И ПРОЕКТИРОВАНИЯ+ +КП</t>
  </si>
  <si>
    <t>ФУНДАМЕНТЫ, ПОДПОРНЫЕ СТЕНЫ И ОГРАЖДЕНИЯ КОТЛОВАНОВ+ +КП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</si>
</sst>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20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8"/>
      <color indexed="10"/>
      <name val="Times New Roman"/>
      <family val="1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sz val="12"/>
      <color indexed="17"/>
      <name val="Arial Cyr"/>
      <family val="2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4"/>
      <color indexed="18"/>
      <name val="Arial Cyr"/>
      <family val="2"/>
    </font>
    <font>
      <b/>
      <sz val="18"/>
      <color indexed="18"/>
      <name val="Arial Cyr"/>
      <family val="2"/>
    </font>
    <font>
      <b/>
      <sz val="14"/>
      <color indexed="18"/>
      <name val="Arial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sz val="10"/>
      <color indexed="63"/>
      <name val="Arial Cyr"/>
      <family val="0"/>
    </font>
    <font>
      <b/>
      <sz val="26"/>
      <color indexed="16"/>
      <name val="Arial Cyr"/>
      <family val="0"/>
    </font>
    <font>
      <b/>
      <sz val="10"/>
      <color indexed="16"/>
      <name val="Arial Cyr"/>
      <family val="0"/>
    </font>
    <font>
      <b/>
      <sz val="14"/>
      <color indexed="16"/>
      <name val="Times New Roman Cyr"/>
      <family val="0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6"/>
      <name val="Arial Cyr"/>
      <family val="2"/>
    </font>
    <font>
      <sz val="10"/>
      <color indexed="10"/>
      <name val="Arial Cyr"/>
      <family val="0"/>
    </font>
    <font>
      <b/>
      <sz val="16"/>
      <name val="Arial Cyr"/>
      <family val="2"/>
    </font>
    <font>
      <b/>
      <sz val="12"/>
      <color indexed="16"/>
      <name val="Times New Roman Cyr"/>
      <family val="0"/>
    </font>
    <font>
      <b/>
      <sz val="16"/>
      <name val="Times New Roman"/>
      <family val="1"/>
    </font>
    <font>
      <b/>
      <sz val="8"/>
      <color indexed="63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63"/>
      <name val="Arial Cyr"/>
      <family val="0"/>
    </font>
    <font>
      <sz val="10"/>
      <name val="Times New Roman"/>
      <family val="1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sz val="16"/>
      <name val="Arial Cyr"/>
      <family val="2"/>
    </font>
    <font>
      <sz val="18"/>
      <color indexed="63"/>
      <name val="Arial Cyr"/>
      <family val="0"/>
    </font>
    <font>
      <b/>
      <sz val="2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b/>
      <sz val="26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b/>
      <sz val="13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  <font>
      <b/>
      <sz val="12"/>
      <color rgb="FFFF0000"/>
      <name val="Arial Cyr"/>
      <family val="2"/>
    </font>
    <font>
      <b/>
      <sz val="11"/>
      <color theme="5" tint="-0.24997000396251678"/>
      <name val="Times New Roman"/>
      <family val="1"/>
    </font>
    <font>
      <b/>
      <sz val="9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theme="5" tint="-0.24997000396251678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0"/>
      <color rgb="FFFF0000"/>
      <name val="Arial Cyr"/>
      <family val="2"/>
    </font>
    <font>
      <b/>
      <sz val="26"/>
      <color rgb="FF00206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47" fillId="27" borderId="2" applyNumberFormat="0" applyAlignment="0" applyProtection="0"/>
    <xf numFmtId="0" fontId="93" fillId="28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9" borderId="7" applyNumberFormat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39" fillId="33" borderId="10" applyBorder="0">
      <alignment horizontal="center"/>
      <protection/>
    </xf>
    <xf numFmtId="0" fontId="104" fillId="0" borderId="0" applyNumberFormat="0" applyFill="0" applyBorder="0" applyAlignment="0" applyProtection="0"/>
    <xf numFmtId="0" fontId="10" fillId="33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3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78" fontId="24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8" fontId="22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8" fillId="35" borderId="15" xfId="0" applyNumberFormat="1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106" fillId="0" borderId="2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4" fillId="0" borderId="0" xfId="0" applyFont="1" applyFill="1" applyAlignment="1">
      <alignment/>
    </xf>
    <xf numFmtId="0" fontId="55" fillId="0" borderId="15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08" fillId="0" borderId="11" xfId="0" applyFont="1" applyFill="1" applyBorder="1" applyAlignment="1">
      <alignment horizontal="center" vertical="center" wrapText="1"/>
    </xf>
    <xf numFmtId="178" fontId="22" fillId="36" borderId="11" xfId="0" applyNumberFormat="1" applyFont="1" applyFill="1" applyBorder="1" applyAlignment="1">
      <alignment horizontal="center" vertical="center"/>
    </xf>
    <xf numFmtId="178" fontId="27" fillId="36" borderId="15" xfId="0" applyNumberFormat="1" applyFont="1" applyFill="1" applyBorder="1" applyAlignment="1">
      <alignment horizontal="center" vertical="center"/>
    </xf>
    <xf numFmtId="178" fontId="27" fillId="36" borderId="11" xfId="0" applyNumberFormat="1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vertical="center"/>
    </xf>
    <xf numFmtId="178" fontId="22" fillId="36" borderId="15" xfId="0" applyNumberFormat="1" applyFont="1" applyFill="1" applyBorder="1" applyAlignment="1">
      <alignment horizontal="center" vertical="center"/>
    </xf>
    <xf numFmtId="49" fontId="22" fillId="36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horizontal="center" vertical="center"/>
    </xf>
    <xf numFmtId="178" fontId="109" fillId="36" borderId="11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vertical="center"/>
    </xf>
    <xf numFmtId="0" fontId="8" fillId="36" borderId="1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/>
    </xf>
    <xf numFmtId="0" fontId="110" fillId="36" borderId="11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8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/>
    </xf>
    <xf numFmtId="49" fontId="22" fillId="36" borderId="14" xfId="0" applyNumberFormat="1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/>
    </xf>
    <xf numFmtId="0" fontId="111" fillId="36" borderId="1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42" fillId="36" borderId="0" xfId="0" applyFont="1" applyFill="1" applyAlignment="1">
      <alignment horizontal="center" vertical="center"/>
    </xf>
    <xf numFmtId="0" fontId="42" fillId="36" borderId="17" xfId="0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center" vertical="center"/>
    </xf>
    <xf numFmtId="49" fontId="22" fillId="36" borderId="26" xfId="0" applyNumberFormat="1" applyFont="1" applyFill="1" applyBorder="1" applyAlignment="1">
      <alignment horizontal="center" vertical="center" wrapText="1"/>
    </xf>
    <xf numFmtId="178" fontId="109" fillId="36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110" fillId="36" borderId="27" xfId="0" applyFont="1" applyFill="1" applyBorder="1" applyAlignment="1">
      <alignment horizontal="center" vertical="center" wrapText="1"/>
    </xf>
    <xf numFmtId="178" fontId="22" fillId="36" borderId="26" xfId="0" applyNumberFormat="1" applyFont="1" applyFill="1" applyBorder="1" applyAlignment="1">
      <alignment horizontal="center" vertical="center"/>
    </xf>
    <xf numFmtId="178" fontId="27" fillId="36" borderId="26" xfId="0" applyNumberFormat="1" applyFont="1" applyFill="1" applyBorder="1" applyAlignment="1">
      <alignment horizontal="center" vertical="center"/>
    </xf>
    <xf numFmtId="178" fontId="22" fillId="36" borderId="27" xfId="0" applyNumberFormat="1" applyFont="1" applyFill="1" applyBorder="1" applyAlignment="1">
      <alignment horizontal="center" vertical="center"/>
    </xf>
    <xf numFmtId="49" fontId="22" fillId="36" borderId="27" xfId="0" applyNumberFormat="1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178" fontId="27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0" fontId="27" fillId="36" borderId="27" xfId="0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/>
    </xf>
    <xf numFmtId="178" fontId="109" fillId="36" borderId="27" xfId="0" applyNumberFormat="1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110" fillId="36" borderId="11" xfId="0" applyFont="1" applyFill="1" applyBorder="1" applyAlignment="1">
      <alignment horizontal="center" vertical="center" wrapText="1"/>
    </xf>
    <xf numFmtId="0" fontId="112" fillId="36" borderId="11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11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48" fillId="36" borderId="11" xfId="0" applyFont="1" applyFill="1" applyBorder="1" applyAlignment="1">
      <alignment horizontal="left" vertical="center" wrapText="1"/>
    </xf>
    <xf numFmtId="0" fontId="3" fillId="36" borderId="28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36" borderId="30" xfId="0" applyFont="1" applyFill="1" applyBorder="1" applyAlignment="1">
      <alignment vertical="center"/>
    </xf>
    <xf numFmtId="0" fontId="3" fillId="36" borderId="31" xfId="0" applyFont="1" applyFill="1" applyBorder="1" applyAlignment="1">
      <alignment vertical="center"/>
    </xf>
    <xf numFmtId="0" fontId="46" fillId="33" borderId="3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left" vertical="center"/>
    </xf>
    <xf numFmtId="0" fontId="51" fillId="36" borderId="27" xfId="0" applyNumberFormat="1" applyFont="1" applyFill="1" applyBorder="1" applyAlignment="1">
      <alignment horizontal="center" vertical="center" wrapText="1"/>
    </xf>
    <xf numFmtId="49" fontId="51" fillId="36" borderId="27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3" fillId="36" borderId="27" xfId="0" applyFont="1" applyFill="1" applyBorder="1" applyAlignment="1">
      <alignment horizontal="center" vertical="center" wrapText="1"/>
    </xf>
    <xf numFmtId="0" fontId="26" fillId="36" borderId="33" xfId="0" applyFont="1" applyFill="1" applyBorder="1" applyAlignment="1">
      <alignment horizontal="center" vertical="center"/>
    </xf>
    <xf numFmtId="0" fontId="51" fillId="36" borderId="11" xfId="0" applyNumberFormat="1" applyFont="1" applyFill="1" applyBorder="1" applyAlignment="1">
      <alignment horizontal="center" vertical="center" wrapText="1"/>
    </xf>
    <xf numFmtId="49" fontId="51" fillId="36" borderId="11" xfId="0" applyNumberFormat="1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left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51" fillId="36" borderId="26" xfId="0" applyNumberFormat="1" applyFont="1" applyFill="1" applyBorder="1" applyAlignment="1">
      <alignment horizontal="center" vertical="center" wrapText="1"/>
    </xf>
    <xf numFmtId="49" fontId="51" fillId="36" borderId="26" xfId="0" applyNumberFormat="1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center" vertical="center" wrapText="1"/>
    </xf>
    <xf numFmtId="0" fontId="27" fillId="36" borderId="26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 wrapText="1"/>
    </xf>
    <xf numFmtId="0" fontId="53" fillId="36" borderId="26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6" fillId="36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left" vertical="center" wrapText="1"/>
    </xf>
    <xf numFmtId="0" fontId="114" fillId="0" borderId="36" xfId="0" applyFont="1" applyFill="1" applyBorder="1" applyAlignment="1">
      <alignment horizontal="left" vertical="center" wrapText="1"/>
    </xf>
    <xf numFmtId="0" fontId="115" fillId="0" borderId="36" xfId="0" applyFont="1" applyFill="1" applyBorder="1" applyAlignment="1">
      <alignment horizontal="left" vertical="center" wrapText="1"/>
    </xf>
    <xf numFmtId="178" fontId="22" fillId="35" borderId="15" xfId="0" applyNumberFormat="1" applyFont="1" applyFill="1" applyBorder="1" applyAlignment="1">
      <alignment horizontal="center" vertical="center"/>
    </xf>
    <xf numFmtId="178" fontId="27" fillId="35" borderId="15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4" fillId="36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center" vertical="center" textRotation="90"/>
    </xf>
    <xf numFmtId="0" fontId="30" fillId="0" borderId="14" xfId="0" applyFont="1" applyFill="1" applyBorder="1" applyAlignment="1">
      <alignment horizontal="center" vertical="center" textRotation="90"/>
    </xf>
    <xf numFmtId="0" fontId="31" fillId="0" borderId="3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24" fillId="36" borderId="18" xfId="0" applyNumberFormat="1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178" fontId="24" fillId="36" borderId="19" xfId="0" applyNumberFormat="1" applyFont="1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178" fontId="24" fillId="36" borderId="19" xfId="0" applyNumberFormat="1" applyFont="1" applyFill="1" applyBorder="1" applyAlignment="1">
      <alignment horizontal="center" vertical="center"/>
    </xf>
    <xf numFmtId="178" fontId="116" fillId="36" borderId="19" xfId="0" applyNumberFormat="1" applyFont="1" applyFill="1" applyBorder="1" applyAlignment="1">
      <alignment horizontal="center" vertical="center"/>
    </xf>
    <xf numFmtId="0" fontId="117" fillId="36" borderId="44" xfId="0" applyFont="1" applyFill="1" applyBorder="1" applyAlignment="1">
      <alignment horizontal="center" vertical="center"/>
    </xf>
    <xf numFmtId="0" fontId="117" fillId="36" borderId="23" xfId="0" applyFont="1" applyFill="1" applyBorder="1" applyAlignment="1">
      <alignment horizontal="center" vertical="center"/>
    </xf>
    <xf numFmtId="178" fontId="106" fillId="36" borderId="19" xfId="0" applyNumberFormat="1" applyFont="1" applyFill="1" applyBorder="1" applyAlignment="1">
      <alignment horizontal="center" vertical="center"/>
    </xf>
    <xf numFmtId="0" fontId="118" fillId="36" borderId="44" xfId="0" applyFont="1" applyFill="1" applyBorder="1" applyAlignment="1">
      <alignment horizontal="center" vertical="center"/>
    </xf>
    <xf numFmtId="0" fontId="118" fillId="36" borderId="23" xfId="0" applyFont="1" applyFill="1" applyBorder="1" applyAlignment="1">
      <alignment horizontal="center" vertical="center"/>
    </xf>
    <xf numFmtId="178" fontId="24" fillId="36" borderId="44" xfId="0" applyNumberFormat="1" applyFont="1" applyFill="1" applyBorder="1" applyAlignment="1">
      <alignment horizontal="center" vertical="center"/>
    </xf>
    <xf numFmtId="178" fontId="24" fillId="36" borderId="23" xfId="0" applyNumberFormat="1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 textRotation="90" wrapText="1"/>
    </xf>
    <xf numFmtId="0" fontId="25" fillId="36" borderId="46" xfId="0" applyFont="1" applyFill="1" applyBorder="1" applyAlignment="1">
      <alignment horizontal="center" vertical="center" textRotation="90" wrapText="1"/>
    </xf>
    <xf numFmtId="0" fontId="25" fillId="36" borderId="47" xfId="0" applyFont="1" applyFill="1" applyBorder="1" applyAlignment="1">
      <alignment horizontal="center" vertical="center" textRotation="90" wrapText="1"/>
    </xf>
    <xf numFmtId="0" fontId="22" fillId="36" borderId="19" xfId="0" applyFont="1" applyFill="1" applyBorder="1" applyAlignment="1">
      <alignment horizontal="center" vertical="center"/>
    </xf>
    <xf numFmtId="0" fontId="22" fillId="36" borderId="44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14" fontId="0" fillId="0" borderId="19" xfId="0" applyNumberFormat="1" applyBorder="1" applyAlignment="1">
      <alignment/>
    </xf>
    <xf numFmtId="14" fontId="0" fillId="0" borderId="23" xfId="0" applyNumberFormat="1" applyBorder="1" applyAlignment="1">
      <alignment/>
    </xf>
    <xf numFmtId="0" fontId="36" fillId="36" borderId="12" xfId="0" applyFont="1" applyFill="1" applyBorder="1" applyAlignment="1">
      <alignment horizontal="center" wrapText="1"/>
    </xf>
    <xf numFmtId="0" fontId="27" fillId="36" borderId="10" xfId="0" applyFont="1" applyFill="1" applyBorder="1" applyAlignment="1">
      <alignment horizontal="center" vertical="center"/>
    </xf>
    <xf numFmtId="0" fontId="27" fillId="36" borderId="48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27" fillId="36" borderId="43" xfId="0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 textRotation="90" wrapText="1"/>
    </xf>
    <xf numFmtId="0" fontId="19" fillId="36" borderId="17" xfId="0" applyFont="1" applyFill="1" applyBorder="1" applyAlignment="1">
      <alignment horizontal="center" vertical="center" textRotation="90" wrapText="1"/>
    </xf>
    <xf numFmtId="0" fontId="19" fillId="36" borderId="21" xfId="0" applyFont="1" applyFill="1" applyBorder="1" applyAlignment="1">
      <alignment horizontal="center" vertical="center" textRotation="90" wrapText="1"/>
    </xf>
    <xf numFmtId="0" fontId="30" fillId="0" borderId="16" xfId="0" applyFont="1" applyFill="1" applyBorder="1" applyAlignment="1">
      <alignment horizontal="center" vertical="center" wrapText="1"/>
    </xf>
    <xf numFmtId="0" fontId="32" fillId="36" borderId="37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textRotation="90"/>
    </xf>
    <xf numFmtId="0" fontId="30" fillId="36" borderId="14" xfId="0" applyFont="1" applyFill="1" applyBorder="1" applyAlignment="1">
      <alignment horizontal="center" vertical="center" textRotation="90"/>
    </xf>
    <xf numFmtId="0" fontId="22" fillId="36" borderId="16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 textRotation="90" wrapText="1"/>
    </xf>
    <xf numFmtId="0" fontId="22" fillId="36" borderId="17" xfId="0" applyFont="1" applyFill="1" applyBorder="1" applyAlignment="1">
      <alignment horizontal="center" vertical="center" textRotation="90" wrapText="1"/>
    </xf>
    <xf numFmtId="0" fontId="22" fillId="36" borderId="21" xfId="0" applyFont="1" applyFill="1" applyBorder="1" applyAlignment="1">
      <alignment horizontal="center" vertical="center" textRotation="90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49" fontId="9" fillId="36" borderId="28" xfId="0" applyNumberFormat="1" applyFont="1" applyFill="1" applyBorder="1" applyAlignment="1">
      <alignment horizontal="center" vertical="center"/>
    </xf>
    <xf numFmtId="49" fontId="9" fillId="36" borderId="49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48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6" borderId="30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 textRotation="90" wrapText="1"/>
    </xf>
    <xf numFmtId="0" fontId="23" fillId="36" borderId="17" xfId="0" applyFont="1" applyFill="1" applyBorder="1" applyAlignment="1">
      <alignment horizontal="center" vertical="center" textRotation="90" wrapText="1"/>
    </xf>
    <xf numFmtId="0" fontId="23" fillId="36" borderId="21" xfId="0" applyFont="1" applyFill="1" applyBorder="1" applyAlignment="1">
      <alignment horizontal="center" vertical="center" textRotation="90" wrapText="1"/>
    </xf>
    <xf numFmtId="0" fontId="28" fillId="36" borderId="16" xfId="0" applyFont="1" applyFill="1" applyBorder="1" applyAlignment="1">
      <alignment horizontal="center" vertical="center" textRotation="90" wrapText="1"/>
    </xf>
    <xf numFmtId="0" fontId="28" fillId="36" borderId="17" xfId="0" applyFont="1" applyFill="1" applyBorder="1" applyAlignment="1">
      <alignment horizontal="center" vertical="center" textRotation="90" wrapText="1"/>
    </xf>
    <xf numFmtId="0" fontId="28" fillId="36" borderId="21" xfId="0" applyFont="1" applyFill="1" applyBorder="1" applyAlignment="1">
      <alignment horizontal="center" vertical="center" textRotation="90" wrapText="1"/>
    </xf>
    <xf numFmtId="0" fontId="27" fillId="36" borderId="16" xfId="0" applyFont="1" applyFill="1" applyBorder="1" applyAlignment="1">
      <alignment horizontal="center" vertical="center" textRotation="90" wrapText="1"/>
    </xf>
    <xf numFmtId="0" fontId="27" fillId="36" borderId="17" xfId="0" applyFont="1" applyFill="1" applyBorder="1" applyAlignment="1">
      <alignment horizontal="center" vertical="center" textRotation="90" wrapText="1"/>
    </xf>
    <xf numFmtId="0" fontId="27" fillId="36" borderId="2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49" fontId="22" fillId="36" borderId="28" xfId="0" applyNumberFormat="1" applyFont="1" applyFill="1" applyBorder="1" applyAlignment="1">
      <alignment horizontal="center" vertical="center"/>
    </xf>
    <xf numFmtId="49" fontId="22" fillId="36" borderId="49" xfId="0" applyNumberFormat="1" applyFont="1" applyFill="1" applyBorder="1" applyAlignment="1">
      <alignment horizontal="center" vertical="center"/>
    </xf>
    <xf numFmtId="49" fontId="22" fillId="36" borderId="50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textRotation="90"/>
    </xf>
    <xf numFmtId="0" fontId="11" fillId="36" borderId="14" xfId="0" applyFont="1" applyFill="1" applyBorder="1" applyAlignment="1">
      <alignment horizontal="center" vertical="center" textRotation="90"/>
    </xf>
    <xf numFmtId="0" fontId="27" fillId="36" borderId="19" xfId="0" applyFont="1" applyFill="1" applyBorder="1" applyAlignment="1">
      <alignment horizontal="center" vertical="center"/>
    </xf>
    <xf numFmtId="0" fontId="27" fillId="36" borderId="44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textRotation="90" wrapText="1"/>
    </xf>
    <xf numFmtId="0" fontId="9" fillId="36" borderId="17" xfId="0" applyFont="1" applyFill="1" applyBorder="1" applyAlignment="1">
      <alignment horizontal="center" vertical="center" textRotation="90" wrapText="1"/>
    </xf>
    <xf numFmtId="0" fontId="9" fillId="36" borderId="21" xfId="0" applyFont="1" applyFill="1" applyBorder="1" applyAlignment="1">
      <alignment horizontal="center" vertical="center" textRotation="90" wrapText="1"/>
    </xf>
    <xf numFmtId="0" fontId="9" fillId="36" borderId="51" xfId="0" applyFont="1" applyFill="1" applyBorder="1" applyAlignment="1">
      <alignment horizontal="center" vertical="center" textRotation="90" wrapText="1"/>
    </xf>
    <xf numFmtId="0" fontId="9" fillId="36" borderId="52" xfId="0" applyFont="1" applyFill="1" applyBorder="1" applyAlignment="1">
      <alignment horizontal="center" vertical="center" textRotation="90" wrapText="1"/>
    </xf>
    <xf numFmtId="0" fontId="9" fillId="36" borderId="53" xfId="0" applyFont="1" applyFill="1" applyBorder="1" applyAlignment="1">
      <alignment horizontal="center" vertical="center" textRotation="90" wrapText="1"/>
    </xf>
    <xf numFmtId="49" fontId="27" fillId="36" borderId="28" xfId="0" applyNumberFormat="1" applyFont="1" applyFill="1" applyBorder="1" applyAlignment="1">
      <alignment horizontal="center" vertical="center"/>
    </xf>
    <xf numFmtId="49" fontId="27" fillId="36" borderId="49" xfId="0" applyNumberFormat="1" applyFont="1" applyFill="1" applyBorder="1" applyAlignment="1">
      <alignment horizontal="center" vertical="center"/>
    </xf>
    <xf numFmtId="49" fontId="27" fillId="36" borderId="5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textRotation="90"/>
    </xf>
    <xf numFmtId="0" fontId="119" fillId="36" borderId="12" xfId="0" applyFont="1" applyFill="1" applyBorder="1" applyAlignment="1">
      <alignment horizontal="center"/>
    </xf>
    <xf numFmtId="0" fontId="119" fillId="36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textRotation="90" wrapText="1"/>
    </xf>
    <xf numFmtId="0" fontId="9" fillId="36" borderId="22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3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7" fillId="36" borderId="17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/>
    </xf>
    <xf numFmtId="49" fontId="9" fillId="36" borderId="54" xfId="0" applyNumberFormat="1" applyFont="1" applyFill="1" applyBorder="1" applyAlignment="1">
      <alignment horizontal="center" vertical="center"/>
    </xf>
    <xf numFmtId="0" fontId="25" fillId="36" borderId="55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ем" xfId="59"/>
    <cellStyle name="Текст предупреждения" xfId="60"/>
    <cellStyle name="фам" xfId="61"/>
    <cellStyle name="Comma" xfId="62"/>
    <cellStyle name="Comma [0]" xfId="63"/>
    <cellStyle name="Хороший" xfId="64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3"/>
  <sheetViews>
    <sheetView tabSelected="1" view="pageBreakPreview" zoomScale="70" zoomScaleNormal="75" zoomScaleSheetLayoutView="70" zoomScalePageLayoutView="0" workbookViewId="0" topLeftCell="A1">
      <selection activeCell="T43" sqref="T43"/>
    </sheetView>
  </sheetViews>
  <sheetFormatPr defaultColWidth="9.00390625" defaultRowHeight="19.5" customHeight="1"/>
  <cols>
    <col min="1" max="1" width="3.75390625" style="6" customWidth="1"/>
    <col min="2" max="2" width="59.375" style="43" customWidth="1"/>
    <col min="3" max="3" width="16.75390625" style="32" customWidth="1"/>
    <col min="4" max="4" width="30.00390625" style="35" customWidth="1"/>
    <col min="5" max="5" width="4.375" style="36" customWidth="1"/>
    <col min="6" max="6" width="4.25390625" style="36" customWidth="1"/>
    <col min="7" max="7" width="15.75390625" style="32" customWidth="1"/>
    <col min="8" max="8" width="6.625" style="37" customWidth="1"/>
    <col min="9" max="9" width="6.00390625" style="37" customWidth="1"/>
    <col min="10" max="10" width="5.375" style="38" customWidth="1"/>
    <col min="11" max="11" width="13.125" style="38" customWidth="1"/>
    <col min="12" max="12" width="10.25390625" style="38" customWidth="1"/>
    <col min="13" max="13" width="14.375" style="38" customWidth="1"/>
    <col min="14" max="14" width="5.875" style="38" customWidth="1"/>
    <col min="15" max="15" width="7.25390625" style="38" customWidth="1"/>
    <col min="16" max="17" width="5.875" style="38" customWidth="1"/>
    <col min="18" max="18" width="2.375" style="38" customWidth="1"/>
    <col min="19" max="19" width="13.00390625" style="41" customWidth="1"/>
    <col min="20" max="20" width="6.00390625" style="40" customWidth="1"/>
    <col min="21" max="21" width="6.00390625" style="37" customWidth="1"/>
    <col min="22" max="22" width="5.00390625" style="38" customWidth="1"/>
    <col min="23" max="23" width="12.625" style="38" customWidth="1"/>
    <col min="24" max="24" width="10.875" style="38" customWidth="1"/>
    <col min="25" max="25" width="14.00390625" style="38" customWidth="1"/>
    <col min="26" max="26" width="5.375" style="38" customWidth="1"/>
    <col min="27" max="27" width="6.875" style="38" customWidth="1"/>
    <col min="28" max="28" width="4.125" style="38" customWidth="1"/>
    <col min="29" max="29" width="4.75390625" style="38" customWidth="1"/>
    <col min="30" max="30" width="1.875" style="38" customWidth="1"/>
    <col min="31" max="31" width="13.125" style="41" customWidth="1"/>
    <col min="32" max="32" width="7.00390625" style="40" customWidth="1"/>
    <col min="33" max="33" width="5.375" style="37" customWidth="1"/>
    <col min="34" max="34" width="5.75390625" style="38" customWidth="1"/>
    <col min="35" max="35" width="13.125" style="38" customWidth="1"/>
    <col min="36" max="36" width="10.00390625" style="38" customWidth="1"/>
    <col min="37" max="37" width="14.625" style="38" customWidth="1"/>
    <col min="38" max="39" width="6.375" style="38" customWidth="1"/>
    <col min="40" max="40" width="4.625" style="38" customWidth="1"/>
    <col min="41" max="41" width="6.375" style="38" customWidth="1"/>
    <col min="42" max="42" width="5.375" style="38" customWidth="1"/>
    <col min="43" max="43" width="3.25390625" style="38" customWidth="1"/>
    <col min="44" max="44" width="4.25390625" style="76" customWidth="1"/>
    <col min="45" max="45" width="7.00390625" style="0" customWidth="1"/>
    <col min="46" max="46" width="4.25390625" style="0" customWidth="1"/>
    <col min="47" max="47" width="8.75390625" style="0" customWidth="1"/>
    <col min="50" max="50" width="7.375" style="0" customWidth="1"/>
    <col min="51" max="51" width="7.625" style="0" customWidth="1"/>
    <col min="54" max="54" width="12.875" style="0" customWidth="1"/>
  </cols>
  <sheetData>
    <row r="1" spans="1:50" ht="60" customHeight="1">
      <c r="A1" s="81"/>
      <c r="B1" s="126" t="s">
        <v>15</v>
      </c>
      <c r="D1" s="301" t="s">
        <v>11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S1" s="90"/>
      <c r="AT1" s="48"/>
      <c r="AV1" s="343" t="s">
        <v>36</v>
      </c>
      <c r="AW1" s="343" t="s">
        <v>37</v>
      </c>
      <c r="AX1" s="67"/>
    </row>
    <row r="2" spans="1:50" ht="33.75">
      <c r="A2" s="445" t="s">
        <v>115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S2" s="344"/>
      <c r="AT2" s="345"/>
      <c r="AV2" s="343"/>
      <c r="AW2" s="343"/>
      <c r="AX2" s="68"/>
    </row>
    <row r="3" spans="1:50" ht="33.75" customHeight="1">
      <c r="A3" s="81"/>
      <c r="B3" s="228" t="s">
        <v>85</v>
      </c>
      <c r="D3" s="302" t="s">
        <v>57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S3" s="91" t="s">
        <v>50</v>
      </c>
      <c r="AT3" s="48"/>
      <c r="AU3" s="63" t="s">
        <v>35</v>
      </c>
      <c r="AV3" s="343"/>
      <c r="AW3" s="343"/>
      <c r="AX3" s="68"/>
    </row>
    <row r="4" spans="1:50" s="7" customFormat="1" ht="27.75" customHeight="1" thickBot="1">
      <c r="A4" s="33"/>
      <c r="B4" s="42"/>
      <c r="C4" s="34"/>
      <c r="D4" s="346" t="s">
        <v>82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144"/>
      <c r="AR4" s="77"/>
      <c r="AS4" s="344">
        <v>42447</v>
      </c>
      <c r="AT4" s="345"/>
      <c r="AU4" s="60">
        <v>6</v>
      </c>
      <c r="AV4" s="60">
        <v>8</v>
      </c>
      <c r="AW4" s="60">
        <v>3</v>
      </c>
      <c r="AX4" s="69"/>
    </row>
    <row r="5" spans="1:55" s="8" customFormat="1" ht="19.5" customHeight="1">
      <c r="A5" s="303" t="s">
        <v>3</v>
      </c>
      <c r="B5" s="305" t="s">
        <v>14</v>
      </c>
      <c r="C5" s="362" t="s">
        <v>16</v>
      </c>
      <c r="D5" s="363" t="s">
        <v>62</v>
      </c>
      <c r="E5" s="366" t="s">
        <v>4</v>
      </c>
      <c r="F5" s="366" t="s">
        <v>5</v>
      </c>
      <c r="G5" s="404" t="s">
        <v>9</v>
      </c>
      <c r="H5" s="405"/>
      <c r="I5" s="405"/>
      <c r="J5" s="405"/>
      <c r="K5" s="405"/>
      <c r="L5" s="405"/>
      <c r="M5" s="405"/>
      <c r="N5" s="405"/>
      <c r="O5" s="405"/>
      <c r="P5" s="405"/>
      <c r="Q5" s="406"/>
      <c r="R5" s="383"/>
      <c r="S5" s="420" t="s">
        <v>10</v>
      </c>
      <c r="T5" s="421"/>
      <c r="U5" s="421"/>
      <c r="V5" s="421"/>
      <c r="W5" s="421"/>
      <c r="X5" s="421"/>
      <c r="Y5" s="421"/>
      <c r="Z5" s="421"/>
      <c r="AA5" s="421"/>
      <c r="AB5" s="421"/>
      <c r="AC5" s="422"/>
      <c r="AD5" s="383"/>
      <c r="AE5" s="385" t="s">
        <v>54</v>
      </c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37" t="s">
        <v>39</v>
      </c>
      <c r="AQ5" s="407" t="s">
        <v>4</v>
      </c>
      <c r="AR5" s="311" t="s">
        <v>5</v>
      </c>
      <c r="AS5" s="46"/>
      <c r="AT5" s="46"/>
      <c r="AU5" s="46"/>
      <c r="AV5" s="5"/>
      <c r="AW5" s="5"/>
      <c r="AX5" s="5"/>
      <c r="AY5" s="5"/>
      <c r="AZ5" s="5"/>
      <c r="BA5" s="5"/>
      <c r="BB5" s="5"/>
      <c r="BC5" s="5"/>
    </row>
    <row r="6" spans="1:55" s="8" customFormat="1" ht="19.5" customHeight="1">
      <c r="A6" s="303"/>
      <c r="B6" s="306"/>
      <c r="C6" s="308"/>
      <c r="D6" s="364"/>
      <c r="E6" s="366"/>
      <c r="F6" s="366"/>
      <c r="G6" s="340" t="s">
        <v>6</v>
      </c>
      <c r="H6" s="341"/>
      <c r="I6" s="341"/>
      <c r="J6" s="341"/>
      <c r="K6" s="341"/>
      <c r="L6" s="341"/>
      <c r="M6" s="341"/>
      <c r="N6" s="341"/>
      <c r="O6" s="341"/>
      <c r="P6" s="341"/>
      <c r="Q6" s="342"/>
      <c r="R6" s="383"/>
      <c r="S6" s="409" t="s">
        <v>6</v>
      </c>
      <c r="T6" s="410"/>
      <c r="U6" s="410"/>
      <c r="V6" s="410"/>
      <c r="W6" s="410"/>
      <c r="X6" s="410"/>
      <c r="Y6" s="410"/>
      <c r="Z6" s="410"/>
      <c r="AA6" s="410"/>
      <c r="AB6" s="410"/>
      <c r="AC6" s="411"/>
      <c r="AD6" s="383"/>
      <c r="AE6" s="412" t="s">
        <v>6</v>
      </c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338"/>
      <c r="AQ6" s="407"/>
      <c r="AR6" s="311"/>
      <c r="AS6" s="11"/>
      <c r="AT6" s="11"/>
      <c r="AU6" s="11"/>
      <c r="AV6" s="5"/>
      <c r="AW6" s="5"/>
      <c r="AX6" s="5"/>
      <c r="AY6" s="5"/>
      <c r="AZ6" s="5"/>
      <c r="BA6" s="5"/>
      <c r="BB6" s="5"/>
      <c r="BC6" s="5"/>
    </row>
    <row r="7" spans="1:55" s="8" customFormat="1" ht="19.5" customHeight="1">
      <c r="A7" s="303"/>
      <c r="B7" s="306"/>
      <c r="C7" s="308"/>
      <c r="D7" s="364"/>
      <c r="E7" s="366"/>
      <c r="F7" s="366"/>
      <c r="G7" s="387" t="s">
        <v>33</v>
      </c>
      <c r="H7" s="388"/>
      <c r="I7" s="388"/>
      <c r="J7" s="389"/>
      <c r="K7" s="387" t="s">
        <v>34</v>
      </c>
      <c r="L7" s="388"/>
      <c r="M7" s="388"/>
      <c r="N7" s="389"/>
      <c r="O7" s="393" t="s">
        <v>58</v>
      </c>
      <c r="P7" s="380" t="s">
        <v>37</v>
      </c>
      <c r="Q7" s="380" t="s">
        <v>38</v>
      </c>
      <c r="R7" s="383"/>
      <c r="S7" s="347" t="s">
        <v>33</v>
      </c>
      <c r="T7" s="348"/>
      <c r="U7" s="348"/>
      <c r="V7" s="349"/>
      <c r="W7" s="347" t="s">
        <v>34</v>
      </c>
      <c r="X7" s="348"/>
      <c r="Y7" s="348"/>
      <c r="Z7" s="349"/>
      <c r="AA7" s="396" t="s">
        <v>58</v>
      </c>
      <c r="AB7" s="399" t="s">
        <v>37</v>
      </c>
      <c r="AC7" s="399" t="s">
        <v>38</v>
      </c>
      <c r="AD7" s="383"/>
      <c r="AE7" s="353" t="s">
        <v>33</v>
      </c>
      <c r="AF7" s="354"/>
      <c r="AG7" s="354"/>
      <c r="AH7" s="355"/>
      <c r="AI7" s="353" t="s">
        <v>34</v>
      </c>
      <c r="AJ7" s="354"/>
      <c r="AK7" s="354"/>
      <c r="AL7" s="355"/>
      <c r="AM7" s="359" t="s">
        <v>58</v>
      </c>
      <c r="AN7" s="414" t="s">
        <v>37</v>
      </c>
      <c r="AO7" s="417" t="s">
        <v>38</v>
      </c>
      <c r="AP7" s="338"/>
      <c r="AQ7" s="407"/>
      <c r="AR7" s="311"/>
      <c r="AS7" s="11"/>
      <c r="AT7" s="11"/>
      <c r="AU7" s="11"/>
      <c r="AV7" s="5"/>
      <c r="AW7" s="5"/>
      <c r="AX7" s="5"/>
      <c r="AY7" s="5"/>
      <c r="AZ7" s="5"/>
      <c r="BA7" s="5"/>
      <c r="BB7" s="5"/>
      <c r="BC7" s="5"/>
    </row>
    <row r="8" spans="1:55" s="8" customFormat="1" ht="19.5" customHeight="1" thickBot="1">
      <c r="A8" s="303"/>
      <c r="B8" s="306"/>
      <c r="C8" s="308"/>
      <c r="D8" s="364"/>
      <c r="E8" s="366"/>
      <c r="F8" s="366"/>
      <c r="G8" s="390"/>
      <c r="H8" s="391"/>
      <c r="I8" s="391"/>
      <c r="J8" s="392"/>
      <c r="K8" s="390"/>
      <c r="L8" s="391"/>
      <c r="M8" s="391"/>
      <c r="N8" s="392"/>
      <c r="O8" s="394"/>
      <c r="P8" s="381"/>
      <c r="Q8" s="381"/>
      <c r="R8" s="383"/>
      <c r="S8" s="350"/>
      <c r="T8" s="351"/>
      <c r="U8" s="351"/>
      <c r="V8" s="352"/>
      <c r="W8" s="350"/>
      <c r="X8" s="351"/>
      <c r="Y8" s="351"/>
      <c r="Z8" s="352"/>
      <c r="AA8" s="397"/>
      <c r="AB8" s="400"/>
      <c r="AC8" s="400"/>
      <c r="AD8" s="383"/>
      <c r="AE8" s="356"/>
      <c r="AF8" s="357"/>
      <c r="AG8" s="357"/>
      <c r="AH8" s="358"/>
      <c r="AI8" s="356"/>
      <c r="AJ8" s="357"/>
      <c r="AK8" s="357"/>
      <c r="AL8" s="358"/>
      <c r="AM8" s="360"/>
      <c r="AN8" s="415"/>
      <c r="AO8" s="418"/>
      <c r="AP8" s="338"/>
      <c r="AQ8" s="407"/>
      <c r="AR8" s="311"/>
      <c r="AS8" s="11"/>
      <c r="AT8" s="11"/>
      <c r="AU8" s="11"/>
      <c r="AV8" s="5"/>
      <c r="AW8" s="5"/>
      <c r="AX8" s="5"/>
      <c r="AY8" s="5"/>
      <c r="AZ8" s="5"/>
      <c r="BA8" s="5"/>
      <c r="BB8" s="5"/>
      <c r="BC8" s="5"/>
    </row>
    <row r="9" spans="1:57" s="8" customFormat="1" ht="19.5" customHeight="1">
      <c r="A9" s="303"/>
      <c r="B9" s="306"/>
      <c r="C9" s="308"/>
      <c r="D9" s="364"/>
      <c r="E9" s="366"/>
      <c r="F9" s="366"/>
      <c r="G9" s="368" t="s">
        <v>7</v>
      </c>
      <c r="H9" s="402" t="s">
        <v>30</v>
      </c>
      <c r="I9" s="402" t="s">
        <v>8</v>
      </c>
      <c r="J9" s="402" t="s">
        <v>29</v>
      </c>
      <c r="K9" s="313" t="s">
        <v>7</v>
      </c>
      <c r="L9" s="314"/>
      <c r="M9" s="315"/>
      <c r="N9" s="427" t="s">
        <v>29</v>
      </c>
      <c r="O9" s="394"/>
      <c r="P9" s="381"/>
      <c r="Q9" s="381"/>
      <c r="R9" s="383"/>
      <c r="S9" s="374" t="s">
        <v>7</v>
      </c>
      <c r="T9" s="376" t="s">
        <v>30</v>
      </c>
      <c r="U9" s="376" t="s">
        <v>8</v>
      </c>
      <c r="V9" s="376" t="s">
        <v>29</v>
      </c>
      <c r="W9" s="313" t="s">
        <v>7</v>
      </c>
      <c r="X9" s="314"/>
      <c r="Y9" s="315"/>
      <c r="Z9" s="372" t="s">
        <v>29</v>
      </c>
      <c r="AA9" s="397"/>
      <c r="AB9" s="400"/>
      <c r="AC9" s="400"/>
      <c r="AD9" s="383"/>
      <c r="AE9" s="378" t="s">
        <v>7</v>
      </c>
      <c r="AF9" s="425" t="s">
        <v>30</v>
      </c>
      <c r="AG9" s="425" t="s">
        <v>8</v>
      </c>
      <c r="AH9" s="425" t="s">
        <v>29</v>
      </c>
      <c r="AI9" s="313" t="s">
        <v>7</v>
      </c>
      <c r="AJ9" s="314"/>
      <c r="AK9" s="315"/>
      <c r="AL9" s="370" t="s">
        <v>29</v>
      </c>
      <c r="AM9" s="360"/>
      <c r="AN9" s="415"/>
      <c r="AO9" s="418"/>
      <c r="AP9" s="338"/>
      <c r="AQ9" s="407"/>
      <c r="AR9" s="311"/>
      <c r="AS9" s="321" t="s">
        <v>24</v>
      </c>
      <c r="AT9" s="321"/>
      <c r="AU9" s="11">
        <v>23</v>
      </c>
      <c r="AV9" s="11">
        <v>23</v>
      </c>
      <c r="AW9" s="11">
        <v>24</v>
      </c>
      <c r="AX9" s="423" t="s">
        <v>25</v>
      </c>
      <c r="AY9" s="424"/>
      <c r="AZ9" s="49" t="s">
        <v>8</v>
      </c>
      <c r="BA9" s="310" t="s">
        <v>28</v>
      </c>
      <c r="BB9" s="310"/>
      <c r="BC9" s="310"/>
      <c r="BD9" s="321" t="s">
        <v>44</v>
      </c>
      <c r="BE9" s="321"/>
    </row>
    <row r="10" spans="1:57" s="9" customFormat="1" ht="19.5" customHeight="1" thickBot="1">
      <c r="A10" s="304"/>
      <c r="B10" s="307"/>
      <c r="C10" s="309"/>
      <c r="D10" s="365"/>
      <c r="E10" s="367"/>
      <c r="F10" s="367"/>
      <c r="G10" s="369"/>
      <c r="H10" s="403"/>
      <c r="I10" s="403"/>
      <c r="J10" s="403"/>
      <c r="K10" s="316"/>
      <c r="L10" s="317"/>
      <c r="M10" s="318"/>
      <c r="N10" s="428"/>
      <c r="O10" s="395"/>
      <c r="P10" s="382"/>
      <c r="Q10" s="382"/>
      <c r="R10" s="384"/>
      <c r="S10" s="375"/>
      <c r="T10" s="377"/>
      <c r="U10" s="377"/>
      <c r="V10" s="377"/>
      <c r="W10" s="316"/>
      <c r="X10" s="317"/>
      <c r="Y10" s="318"/>
      <c r="Z10" s="373"/>
      <c r="AA10" s="398"/>
      <c r="AB10" s="401"/>
      <c r="AC10" s="401"/>
      <c r="AD10" s="384"/>
      <c r="AE10" s="379"/>
      <c r="AF10" s="426"/>
      <c r="AG10" s="426"/>
      <c r="AH10" s="426"/>
      <c r="AI10" s="316"/>
      <c r="AJ10" s="317"/>
      <c r="AK10" s="318"/>
      <c r="AL10" s="371"/>
      <c r="AM10" s="361"/>
      <c r="AN10" s="416"/>
      <c r="AO10" s="419"/>
      <c r="AP10" s="339"/>
      <c r="AQ10" s="408"/>
      <c r="AR10" s="312"/>
      <c r="AS10" s="50" t="s">
        <v>12</v>
      </c>
      <c r="AT10" s="50" t="s">
        <v>13</v>
      </c>
      <c r="AU10" s="51" t="s">
        <v>21</v>
      </c>
      <c r="AV10" s="51" t="s">
        <v>22</v>
      </c>
      <c r="AW10" s="51" t="s">
        <v>23</v>
      </c>
      <c r="AX10" s="100" t="s">
        <v>26</v>
      </c>
      <c r="AY10" s="51" t="s">
        <v>20</v>
      </c>
      <c r="AZ10" s="52" t="s">
        <v>27</v>
      </c>
      <c r="BA10" s="61" t="s">
        <v>31</v>
      </c>
      <c r="BB10" s="61" t="s">
        <v>32</v>
      </c>
      <c r="BC10" s="61" t="s">
        <v>29</v>
      </c>
      <c r="BD10" s="50" t="s">
        <v>12</v>
      </c>
      <c r="BE10" s="50" t="s">
        <v>13</v>
      </c>
    </row>
    <row r="11" spans="1:60" s="3" customFormat="1" ht="54.75" customHeight="1">
      <c r="A11" s="84">
        <v>1</v>
      </c>
      <c r="B11" s="87" t="s">
        <v>0</v>
      </c>
      <c r="C11" s="15" t="s">
        <v>17</v>
      </c>
      <c r="D11" s="232" t="s">
        <v>93</v>
      </c>
      <c r="E11" s="145">
        <v>1</v>
      </c>
      <c r="F11" s="145">
        <v>1</v>
      </c>
      <c r="G11" s="146">
        <v>43894</v>
      </c>
      <c r="H11" s="147" t="s">
        <v>52</v>
      </c>
      <c r="I11" s="148" t="s">
        <v>83</v>
      </c>
      <c r="J11" s="149">
        <f aca="true" t="shared" si="0" ref="J11:J50">$AU$4</f>
        <v>6</v>
      </c>
      <c r="K11" s="322" t="s">
        <v>84</v>
      </c>
      <c r="L11" s="323"/>
      <c r="M11" s="324"/>
      <c r="N11" s="150">
        <f aca="true" t="shared" si="1" ref="N11:N20">BC11</f>
        <v>6</v>
      </c>
      <c r="O11" s="150">
        <f>$AV$4</f>
        <v>8</v>
      </c>
      <c r="P11" s="150">
        <f>$AW$4</f>
        <v>3</v>
      </c>
      <c r="Q11" s="151">
        <f aca="true" t="shared" si="2" ref="Q11:Q21">SUM(N11:P11)+J11</f>
        <v>23</v>
      </c>
      <c r="R11" s="152"/>
      <c r="S11" s="142">
        <f>G11+AS11</f>
        <v>43929</v>
      </c>
      <c r="T11" s="153" t="str">
        <f aca="true" t="shared" si="3" ref="T11:V19">H11</f>
        <v>3-4</v>
      </c>
      <c r="U11" s="153" t="str">
        <f t="shared" si="3"/>
        <v>206,311,306</v>
      </c>
      <c r="V11" s="154">
        <f t="shared" si="3"/>
        <v>6</v>
      </c>
      <c r="W11" s="322" t="s">
        <v>117</v>
      </c>
      <c r="X11" s="323"/>
      <c r="Y11" s="324"/>
      <c r="Z11" s="154">
        <f aca="true" t="shared" si="4" ref="Z11:Z20">N11</f>
        <v>6</v>
      </c>
      <c r="AA11" s="155">
        <f>$AV$4</f>
        <v>8</v>
      </c>
      <c r="AB11" s="155">
        <f>$AW$4</f>
        <v>3</v>
      </c>
      <c r="AC11" s="156">
        <f aca="true" t="shared" si="5" ref="AC11:AC21">SUM(Z11:AB11)+V11</f>
        <v>23</v>
      </c>
      <c r="AD11" s="152"/>
      <c r="AE11" s="157">
        <f>S11+AT11</f>
        <v>43964</v>
      </c>
      <c r="AF11" s="158" t="str">
        <f aca="true" t="shared" si="6" ref="AF11:AH19">H11</f>
        <v>3-4</v>
      </c>
      <c r="AG11" s="158" t="str">
        <f t="shared" si="6"/>
        <v>206,311,306</v>
      </c>
      <c r="AH11" s="159">
        <f t="shared" si="6"/>
        <v>6</v>
      </c>
      <c r="AI11" s="325" t="s">
        <v>119</v>
      </c>
      <c r="AJ11" s="335"/>
      <c r="AK11" s="336"/>
      <c r="AL11" s="159">
        <f aca="true" t="shared" si="7" ref="AL11:AL20">Z11</f>
        <v>6</v>
      </c>
      <c r="AM11" s="160">
        <f>$AV$4</f>
        <v>8</v>
      </c>
      <c r="AN11" s="160">
        <f>$AW$4+1</f>
        <v>4</v>
      </c>
      <c r="AO11" s="161">
        <f aca="true" t="shared" si="8" ref="AO11:AO21">SUM(AL11:AN11)+AH11</f>
        <v>24</v>
      </c>
      <c r="AP11" s="162">
        <f aca="true" t="shared" si="9" ref="AP11:AP21">AO11+AC11+Q11</f>
        <v>70</v>
      </c>
      <c r="AQ11" s="163">
        <f>E11</f>
        <v>1</v>
      </c>
      <c r="AR11" s="78">
        <f>F11</f>
        <v>1</v>
      </c>
      <c r="AS11" s="119">
        <v>35</v>
      </c>
      <c r="AT11" s="119">
        <v>35</v>
      </c>
      <c r="AU11" s="20" t="str">
        <f>TEXT(G11,"ДДДДДДД")</f>
        <v>среда</v>
      </c>
      <c r="AV11" s="20" t="str">
        <f>TEXT(S11,"ДДДДДДД")</f>
        <v>среда</v>
      </c>
      <c r="AW11" s="20" t="str">
        <f>TEXT(AE11,"ДДДДДДД")</f>
        <v>среда</v>
      </c>
      <c r="AX11" s="44">
        <v>4</v>
      </c>
      <c r="AY11" s="47" t="str">
        <f>IF(AX11=3,"5-6",IF(AX11=4,"7-8","9-10"))</f>
        <v>7-8</v>
      </c>
      <c r="AZ11" s="25">
        <v>211</v>
      </c>
      <c r="BA11" s="64" t="s">
        <v>43</v>
      </c>
      <c r="BB11" s="64" t="s">
        <v>60</v>
      </c>
      <c r="BC11" s="65">
        <v>6</v>
      </c>
      <c r="BD11" s="79">
        <v>35</v>
      </c>
      <c r="BE11" s="96">
        <v>36</v>
      </c>
      <c r="BF11" s="2"/>
      <c r="BG11" s="2"/>
      <c r="BH11" s="1"/>
    </row>
    <row r="12" spans="1:60" s="3" customFormat="1" ht="40.5" customHeight="1">
      <c r="A12" s="85">
        <v>2</v>
      </c>
      <c r="B12" s="88" t="s">
        <v>91</v>
      </c>
      <c r="C12" s="15" t="s">
        <v>17</v>
      </c>
      <c r="D12" s="253" t="s">
        <v>92</v>
      </c>
      <c r="E12" s="165">
        <v>1</v>
      </c>
      <c r="F12" s="165">
        <v>1</v>
      </c>
      <c r="G12" s="146">
        <v>43902</v>
      </c>
      <c r="H12" s="147" t="s">
        <v>53</v>
      </c>
      <c r="I12" s="148">
        <v>206</v>
      </c>
      <c r="J12" s="149">
        <f t="shared" si="0"/>
        <v>6</v>
      </c>
      <c r="K12" s="322" t="s">
        <v>84</v>
      </c>
      <c r="L12" s="323"/>
      <c r="M12" s="324"/>
      <c r="N12" s="168">
        <f t="shared" si="1"/>
        <v>6</v>
      </c>
      <c r="O12" s="150">
        <f aca="true" t="shared" si="10" ref="O12:O50">$AV$4</f>
        <v>8</v>
      </c>
      <c r="P12" s="150">
        <f aca="true" t="shared" si="11" ref="P12:P50">$AW$4</f>
        <v>3</v>
      </c>
      <c r="Q12" s="151">
        <f t="shared" si="2"/>
        <v>23</v>
      </c>
      <c r="R12" s="152"/>
      <c r="S12" s="142">
        <v>43930</v>
      </c>
      <c r="T12" s="153" t="str">
        <f t="shared" si="3"/>
        <v>1-2</v>
      </c>
      <c r="U12" s="153">
        <f t="shared" si="3"/>
        <v>206</v>
      </c>
      <c r="V12" s="154">
        <f t="shared" si="3"/>
        <v>6</v>
      </c>
      <c r="W12" s="322" t="s">
        <v>117</v>
      </c>
      <c r="X12" s="323"/>
      <c r="Y12" s="324"/>
      <c r="Z12" s="154">
        <f t="shared" si="4"/>
        <v>6</v>
      </c>
      <c r="AA12" s="155">
        <f aca="true" t="shared" si="12" ref="AA12:AA50">$AV$4</f>
        <v>8</v>
      </c>
      <c r="AB12" s="155">
        <f aca="true" t="shared" si="13" ref="AB12:AB50">$AW$4</f>
        <v>3</v>
      </c>
      <c r="AC12" s="156">
        <f t="shared" si="5"/>
        <v>23</v>
      </c>
      <c r="AD12" s="152"/>
      <c r="AE12" s="157">
        <v>43965</v>
      </c>
      <c r="AF12" s="158" t="str">
        <f t="shared" si="6"/>
        <v>1-2</v>
      </c>
      <c r="AG12" s="158">
        <f t="shared" si="6"/>
        <v>206</v>
      </c>
      <c r="AH12" s="159">
        <f t="shared" si="6"/>
        <v>6</v>
      </c>
      <c r="AI12" s="325" t="s">
        <v>119</v>
      </c>
      <c r="AJ12" s="335"/>
      <c r="AK12" s="336"/>
      <c r="AL12" s="159">
        <f t="shared" si="7"/>
        <v>6</v>
      </c>
      <c r="AM12" s="160">
        <f aca="true" t="shared" si="14" ref="AM12:AM50">$AV$4</f>
        <v>8</v>
      </c>
      <c r="AN12" s="160">
        <f aca="true" t="shared" si="15" ref="AN12:AN50">$AW$4+1</f>
        <v>4</v>
      </c>
      <c r="AO12" s="161">
        <f t="shared" si="8"/>
        <v>24</v>
      </c>
      <c r="AP12" s="171">
        <f t="shared" si="9"/>
        <v>70</v>
      </c>
      <c r="AQ12" s="163">
        <f aca="true" t="shared" si="16" ref="AQ12:AR21">E12</f>
        <v>1</v>
      </c>
      <c r="AR12" s="78">
        <f t="shared" si="16"/>
        <v>1</v>
      </c>
      <c r="AS12" s="118">
        <f aca="true" t="shared" si="17" ref="AS12:AS50">$AS$11</f>
        <v>35</v>
      </c>
      <c r="AT12" s="118">
        <f aca="true" t="shared" si="18" ref="AT12:AT50">$AT$11</f>
        <v>35</v>
      </c>
      <c r="AU12" s="20" t="str">
        <f>TEXT(G11,"ДДДДДДД")</f>
        <v>среда</v>
      </c>
      <c r="AV12" s="20" t="str">
        <f>TEXT(S11,"ДДДДДДД")</f>
        <v>среда</v>
      </c>
      <c r="AW12" s="20" t="str">
        <f>TEXT(AE11,"ДДДДДДД")</f>
        <v>среда</v>
      </c>
      <c r="AX12" s="21">
        <v>4</v>
      </c>
      <c r="AY12" s="47" t="str">
        <f aca="true" t="shared" si="19" ref="AY12:AY50">IF(AX12=3,"5-6",IF(AX12=4,"7-8","9-10"))</f>
        <v>7-8</v>
      </c>
      <c r="AZ12" s="25">
        <v>211</v>
      </c>
      <c r="BA12" s="59" t="e">
        <f>#REF!</f>
        <v>#REF!</v>
      </c>
      <c r="BB12" s="127" t="e">
        <f>#REF!</f>
        <v>#REF!</v>
      </c>
      <c r="BC12" s="66">
        <f aca="true" t="shared" si="20" ref="BC12:BC50">$BC$11</f>
        <v>6</v>
      </c>
      <c r="BD12" s="95">
        <f>BD11</f>
        <v>35</v>
      </c>
      <c r="BE12" s="95">
        <f>BE11</f>
        <v>36</v>
      </c>
      <c r="BF12" s="2"/>
      <c r="BG12" s="2"/>
      <c r="BH12" s="1"/>
    </row>
    <row r="13" spans="1:60" s="4" customFormat="1" ht="48.75" customHeight="1">
      <c r="A13" s="85">
        <v>3</v>
      </c>
      <c r="B13" s="88" t="s">
        <v>1</v>
      </c>
      <c r="C13" s="15" t="s">
        <v>18</v>
      </c>
      <c r="D13" s="254" t="s">
        <v>95</v>
      </c>
      <c r="E13" s="165">
        <v>1</v>
      </c>
      <c r="F13" s="165">
        <v>1</v>
      </c>
      <c r="G13" s="146">
        <v>43895</v>
      </c>
      <c r="H13" s="147" t="s">
        <v>52</v>
      </c>
      <c r="I13" s="148" t="s">
        <v>121</v>
      </c>
      <c r="J13" s="149">
        <f t="shared" si="0"/>
        <v>6</v>
      </c>
      <c r="K13" s="322" t="s">
        <v>84</v>
      </c>
      <c r="L13" s="323"/>
      <c r="M13" s="324"/>
      <c r="N13" s="168">
        <f t="shared" si="1"/>
        <v>6</v>
      </c>
      <c r="O13" s="150">
        <f t="shared" si="10"/>
        <v>8</v>
      </c>
      <c r="P13" s="150">
        <f t="shared" si="11"/>
        <v>3</v>
      </c>
      <c r="Q13" s="151">
        <f t="shared" si="2"/>
        <v>23</v>
      </c>
      <c r="R13" s="152"/>
      <c r="S13" s="142">
        <v>43937</v>
      </c>
      <c r="T13" s="153" t="str">
        <f t="shared" si="3"/>
        <v>3-4</v>
      </c>
      <c r="U13" s="153" t="str">
        <f t="shared" si="3"/>
        <v>210, 35, 402</v>
      </c>
      <c r="V13" s="154">
        <f t="shared" si="3"/>
        <v>6</v>
      </c>
      <c r="W13" s="322" t="s">
        <v>117</v>
      </c>
      <c r="X13" s="323"/>
      <c r="Y13" s="324"/>
      <c r="Z13" s="154">
        <f t="shared" si="4"/>
        <v>6</v>
      </c>
      <c r="AA13" s="155">
        <f t="shared" si="12"/>
        <v>8</v>
      </c>
      <c r="AB13" s="155">
        <f t="shared" si="13"/>
        <v>3</v>
      </c>
      <c r="AC13" s="156">
        <f t="shared" si="5"/>
        <v>23</v>
      </c>
      <c r="AD13" s="152"/>
      <c r="AE13" s="157">
        <v>43965</v>
      </c>
      <c r="AF13" s="158" t="str">
        <f t="shared" si="6"/>
        <v>3-4</v>
      </c>
      <c r="AG13" s="158" t="str">
        <f t="shared" si="6"/>
        <v>210, 35, 402</v>
      </c>
      <c r="AH13" s="159">
        <f t="shared" si="6"/>
        <v>6</v>
      </c>
      <c r="AI13" s="325" t="s">
        <v>119</v>
      </c>
      <c r="AJ13" s="335"/>
      <c r="AK13" s="336"/>
      <c r="AL13" s="159">
        <f t="shared" si="7"/>
        <v>6</v>
      </c>
      <c r="AM13" s="160">
        <f t="shared" si="14"/>
        <v>8</v>
      </c>
      <c r="AN13" s="160">
        <f t="shared" si="15"/>
        <v>4</v>
      </c>
      <c r="AO13" s="161">
        <f t="shared" si="8"/>
        <v>24</v>
      </c>
      <c r="AP13" s="171">
        <f t="shared" si="9"/>
        <v>70</v>
      </c>
      <c r="AQ13" s="163">
        <f t="shared" si="16"/>
        <v>1</v>
      </c>
      <c r="AR13" s="78">
        <f t="shared" si="16"/>
        <v>1</v>
      </c>
      <c r="AS13" s="118">
        <f t="shared" si="17"/>
        <v>35</v>
      </c>
      <c r="AT13" s="118">
        <f t="shared" si="18"/>
        <v>35</v>
      </c>
      <c r="AU13" s="20" t="str">
        <f aca="true" t="shared" si="21" ref="AU13:AU19">TEXT(G14,"ДДДДДДД")</f>
        <v>пятница</v>
      </c>
      <c r="AV13" s="20" t="str">
        <f aca="true" t="shared" si="22" ref="AV13:AV19">TEXT(S13,"ДДДДДДД")</f>
        <v>четверг</v>
      </c>
      <c r="AW13" s="20" t="str">
        <f aca="true" t="shared" si="23" ref="AW13:AW19">TEXT(AE13,"ДДДДДДД")</f>
        <v>четверг</v>
      </c>
      <c r="AX13" s="21">
        <v>4</v>
      </c>
      <c r="AY13" s="47" t="str">
        <f t="shared" si="19"/>
        <v>7-8</v>
      </c>
      <c r="AZ13" s="25">
        <v>211</v>
      </c>
      <c r="BA13" s="59" t="e">
        <f aca="true" t="shared" si="24" ref="BA13:BB20">BA12</f>
        <v>#REF!</v>
      </c>
      <c r="BB13" s="127" t="e">
        <f t="shared" si="24"/>
        <v>#REF!</v>
      </c>
      <c r="BC13" s="66">
        <f t="shared" si="20"/>
        <v>6</v>
      </c>
      <c r="BD13" s="95" t="e">
        <f>#REF!</f>
        <v>#REF!</v>
      </c>
      <c r="BE13" s="95" t="e">
        <f>#REF!</f>
        <v>#REF!</v>
      </c>
      <c r="BF13" s="2"/>
      <c r="BG13" s="2"/>
      <c r="BH13" s="1"/>
    </row>
    <row r="14" spans="1:60" s="3" customFormat="1" ht="36" customHeight="1">
      <c r="A14" s="85">
        <v>4</v>
      </c>
      <c r="B14" s="88" t="s">
        <v>87</v>
      </c>
      <c r="C14" s="15" t="s">
        <v>17</v>
      </c>
      <c r="D14" s="253" t="s">
        <v>68</v>
      </c>
      <c r="E14" s="165">
        <v>1</v>
      </c>
      <c r="F14" s="165">
        <v>1</v>
      </c>
      <c r="G14" s="146">
        <v>43896</v>
      </c>
      <c r="H14" s="147" t="s">
        <v>48</v>
      </c>
      <c r="I14" s="148">
        <v>202</v>
      </c>
      <c r="J14" s="149">
        <f t="shared" si="0"/>
        <v>6</v>
      </c>
      <c r="K14" s="322" t="s">
        <v>84</v>
      </c>
      <c r="L14" s="323"/>
      <c r="M14" s="324"/>
      <c r="N14" s="168">
        <f t="shared" si="1"/>
        <v>6</v>
      </c>
      <c r="O14" s="150">
        <f t="shared" si="10"/>
        <v>8</v>
      </c>
      <c r="P14" s="150">
        <f t="shared" si="11"/>
        <v>3</v>
      </c>
      <c r="Q14" s="151">
        <f t="shared" si="2"/>
        <v>23</v>
      </c>
      <c r="R14" s="152"/>
      <c r="S14" s="142">
        <v>43938</v>
      </c>
      <c r="T14" s="153" t="str">
        <f t="shared" si="3"/>
        <v>5-6</v>
      </c>
      <c r="U14" s="153">
        <f t="shared" si="3"/>
        <v>202</v>
      </c>
      <c r="V14" s="154">
        <f t="shared" si="3"/>
        <v>6</v>
      </c>
      <c r="W14" s="322" t="s">
        <v>117</v>
      </c>
      <c r="X14" s="323"/>
      <c r="Y14" s="324"/>
      <c r="Z14" s="154">
        <f t="shared" si="4"/>
        <v>6</v>
      </c>
      <c r="AA14" s="155">
        <f t="shared" si="12"/>
        <v>8</v>
      </c>
      <c r="AB14" s="155">
        <f t="shared" si="13"/>
        <v>3</v>
      </c>
      <c r="AC14" s="156">
        <f t="shared" si="5"/>
        <v>23</v>
      </c>
      <c r="AD14" s="152"/>
      <c r="AE14" s="157">
        <v>43966</v>
      </c>
      <c r="AF14" s="158" t="str">
        <f t="shared" si="6"/>
        <v>5-6</v>
      </c>
      <c r="AG14" s="158">
        <f t="shared" si="6"/>
        <v>202</v>
      </c>
      <c r="AH14" s="159">
        <f t="shared" si="6"/>
        <v>6</v>
      </c>
      <c r="AI14" s="325" t="s">
        <v>119</v>
      </c>
      <c r="AJ14" s="335"/>
      <c r="AK14" s="336"/>
      <c r="AL14" s="159">
        <f t="shared" si="7"/>
        <v>6</v>
      </c>
      <c r="AM14" s="160">
        <f t="shared" si="14"/>
        <v>8</v>
      </c>
      <c r="AN14" s="160">
        <f t="shared" si="15"/>
        <v>4</v>
      </c>
      <c r="AO14" s="161">
        <f t="shared" si="8"/>
        <v>24</v>
      </c>
      <c r="AP14" s="171">
        <f t="shared" si="9"/>
        <v>70</v>
      </c>
      <c r="AQ14" s="163">
        <f t="shared" si="16"/>
        <v>1</v>
      </c>
      <c r="AR14" s="78">
        <f t="shared" si="16"/>
        <v>1</v>
      </c>
      <c r="AS14" s="118">
        <f t="shared" si="17"/>
        <v>35</v>
      </c>
      <c r="AT14" s="118">
        <f t="shared" si="18"/>
        <v>35</v>
      </c>
      <c r="AU14" s="20" t="str">
        <f t="shared" si="21"/>
        <v>пятница</v>
      </c>
      <c r="AV14" s="20" t="str">
        <f t="shared" si="22"/>
        <v>пятница</v>
      </c>
      <c r="AW14" s="20" t="str">
        <f t="shared" si="23"/>
        <v>пятница</v>
      </c>
      <c r="AX14" s="21">
        <v>5</v>
      </c>
      <c r="AY14" s="47" t="str">
        <f t="shared" si="19"/>
        <v>9-10</v>
      </c>
      <c r="AZ14" s="25">
        <v>211</v>
      </c>
      <c r="BA14" s="59" t="e">
        <f t="shared" si="24"/>
        <v>#REF!</v>
      </c>
      <c r="BB14" s="127" t="e">
        <f t="shared" si="24"/>
        <v>#REF!</v>
      </c>
      <c r="BC14" s="66">
        <f t="shared" si="20"/>
        <v>6</v>
      </c>
      <c r="BD14" s="95">
        <f aca="true" t="shared" si="25" ref="BD14:BE28">BD12</f>
        <v>35</v>
      </c>
      <c r="BE14" s="95">
        <f t="shared" si="25"/>
        <v>36</v>
      </c>
      <c r="BF14" s="2"/>
      <c r="BG14" s="2"/>
      <c r="BH14" s="1"/>
    </row>
    <row r="15" spans="1:60" s="3" customFormat="1" ht="21" customHeight="1">
      <c r="A15" s="85">
        <v>5</v>
      </c>
      <c r="B15" s="88" t="s">
        <v>2</v>
      </c>
      <c r="C15" s="15" t="s">
        <v>18</v>
      </c>
      <c r="D15" s="172" t="s">
        <v>66</v>
      </c>
      <c r="E15" s="173">
        <v>1</v>
      </c>
      <c r="F15" s="165">
        <v>1</v>
      </c>
      <c r="G15" s="146">
        <v>43539</v>
      </c>
      <c r="H15" s="147" t="s">
        <v>52</v>
      </c>
      <c r="I15" s="148">
        <v>505</v>
      </c>
      <c r="J15" s="149">
        <f t="shared" si="0"/>
        <v>6</v>
      </c>
      <c r="K15" s="322" t="s">
        <v>84</v>
      </c>
      <c r="L15" s="323"/>
      <c r="M15" s="324"/>
      <c r="N15" s="168">
        <f t="shared" si="1"/>
        <v>6</v>
      </c>
      <c r="O15" s="150">
        <f t="shared" si="10"/>
        <v>8</v>
      </c>
      <c r="P15" s="150">
        <f t="shared" si="11"/>
        <v>3</v>
      </c>
      <c r="Q15" s="151">
        <f t="shared" si="2"/>
        <v>23</v>
      </c>
      <c r="R15" s="152"/>
      <c r="S15" s="142">
        <f>G15+AS15</f>
        <v>43574</v>
      </c>
      <c r="T15" s="153" t="str">
        <f t="shared" si="3"/>
        <v>3-4</v>
      </c>
      <c r="U15" s="153">
        <f t="shared" si="3"/>
        <v>505</v>
      </c>
      <c r="V15" s="154">
        <f t="shared" si="3"/>
        <v>6</v>
      </c>
      <c r="W15" s="322" t="s">
        <v>117</v>
      </c>
      <c r="X15" s="323"/>
      <c r="Y15" s="324"/>
      <c r="Z15" s="154">
        <f t="shared" si="4"/>
        <v>6</v>
      </c>
      <c r="AA15" s="155">
        <f t="shared" si="12"/>
        <v>8</v>
      </c>
      <c r="AB15" s="155">
        <f t="shared" si="13"/>
        <v>3</v>
      </c>
      <c r="AC15" s="156">
        <f t="shared" si="5"/>
        <v>23</v>
      </c>
      <c r="AD15" s="152"/>
      <c r="AE15" s="157">
        <v>43966</v>
      </c>
      <c r="AF15" s="158" t="str">
        <f t="shared" si="6"/>
        <v>3-4</v>
      </c>
      <c r="AG15" s="158">
        <f t="shared" si="6"/>
        <v>505</v>
      </c>
      <c r="AH15" s="159">
        <f t="shared" si="6"/>
        <v>6</v>
      </c>
      <c r="AI15" s="325" t="s">
        <v>119</v>
      </c>
      <c r="AJ15" s="335"/>
      <c r="AK15" s="336"/>
      <c r="AL15" s="159">
        <f t="shared" si="7"/>
        <v>6</v>
      </c>
      <c r="AM15" s="160">
        <f t="shared" si="14"/>
        <v>8</v>
      </c>
      <c r="AN15" s="160">
        <f t="shared" si="15"/>
        <v>4</v>
      </c>
      <c r="AO15" s="161">
        <f t="shared" si="8"/>
        <v>24</v>
      </c>
      <c r="AP15" s="171">
        <f t="shared" si="9"/>
        <v>70</v>
      </c>
      <c r="AQ15" s="163">
        <f t="shared" si="16"/>
        <v>1</v>
      </c>
      <c r="AR15" s="78">
        <f t="shared" si="16"/>
        <v>1</v>
      </c>
      <c r="AS15" s="118">
        <f t="shared" si="17"/>
        <v>35</v>
      </c>
      <c r="AT15" s="118">
        <f t="shared" si="18"/>
        <v>35</v>
      </c>
      <c r="AU15" s="20" t="str">
        <f t="shared" si="21"/>
        <v>вторник</v>
      </c>
      <c r="AV15" s="20" t="str">
        <f t="shared" si="22"/>
        <v>пятница</v>
      </c>
      <c r="AW15" s="20" t="str">
        <f t="shared" si="23"/>
        <v>пятница</v>
      </c>
      <c r="AX15" s="21">
        <v>4</v>
      </c>
      <c r="AY15" s="47" t="str">
        <f t="shared" si="19"/>
        <v>7-8</v>
      </c>
      <c r="AZ15" s="25">
        <v>211</v>
      </c>
      <c r="BA15" s="59" t="e">
        <f t="shared" si="24"/>
        <v>#REF!</v>
      </c>
      <c r="BB15" s="127" t="e">
        <f t="shared" si="24"/>
        <v>#REF!</v>
      </c>
      <c r="BC15" s="66">
        <f t="shared" si="20"/>
        <v>6</v>
      </c>
      <c r="BD15" s="95" t="e">
        <f t="shared" si="25"/>
        <v>#REF!</v>
      </c>
      <c r="BE15" s="95" t="e">
        <f t="shared" si="25"/>
        <v>#REF!</v>
      </c>
      <c r="BF15" s="2"/>
      <c r="BG15" s="2"/>
      <c r="BH15" s="1"/>
    </row>
    <row r="16" spans="1:60" s="3" customFormat="1" ht="33.75" customHeight="1">
      <c r="A16" s="85">
        <v>6</v>
      </c>
      <c r="B16" s="88" t="s">
        <v>88</v>
      </c>
      <c r="C16" s="15" t="s">
        <v>17</v>
      </c>
      <c r="D16" s="252" t="s">
        <v>67</v>
      </c>
      <c r="E16" s="173">
        <v>1</v>
      </c>
      <c r="F16" s="165">
        <v>1</v>
      </c>
      <c r="G16" s="146">
        <v>43893</v>
      </c>
      <c r="H16" s="147" t="s">
        <v>48</v>
      </c>
      <c r="I16" s="148">
        <v>107</v>
      </c>
      <c r="J16" s="149">
        <f t="shared" si="0"/>
        <v>6</v>
      </c>
      <c r="K16" s="322" t="s">
        <v>84</v>
      </c>
      <c r="L16" s="323"/>
      <c r="M16" s="324"/>
      <c r="N16" s="168">
        <f t="shared" si="1"/>
        <v>6</v>
      </c>
      <c r="O16" s="150">
        <f t="shared" si="10"/>
        <v>8</v>
      </c>
      <c r="P16" s="150">
        <f t="shared" si="11"/>
        <v>3</v>
      </c>
      <c r="Q16" s="151">
        <f t="shared" si="2"/>
        <v>23</v>
      </c>
      <c r="R16" s="152"/>
      <c r="S16" s="142">
        <v>43935</v>
      </c>
      <c r="T16" s="153" t="str">
        <f t="shared" si="3"/>
        <v>5-6</v>
      </c>
      <c r="U16" s="153">
        <f t="shared" si="3"/>
        <v>107</v>
      </c>
      <c r="V16" s="154">
        <f t="shared" si="3"/>
        <v>6</v>
      </c>
      <c r="W16" s="322" t="s">
        <v>117</v>
      </c>
      <c r="X16" s="323"/>
      <c r="Y16" s="324"/>
      <c r="Z16" s="154">
        <f t="shared" si="4"/>
        <v>6</v>
      </c>
      <c r="AA16" s="155">
        <f t="shared" si="12"/>
        <v>8</v>
      </c>
      <c r="AB16" s="155">
        <f t="shared" si="13"/>
        <v>3</v>
      </c>
      <c r="AC16" s="156">
        <f t="shared" si="5"/>
        <v>23</v>
      </c>
      <c r="AD16" s="152"/>
      <c r="AE16" s="157">
        <v>43963</v>
      </c>
      <c r="AF16" s="158" t="str">
        <f t="shared" si="6"/>
        <v>5-6</v>
      </c>
      <c r="AG16" s="158">
        <f t="shared" si="6"/>
        <v>107</v>
      </c>
      <c r="AH16" s="159">
        <f t="shared" si="6"/>
        <v>6</v>
      </c>
      <c r="AI16" s="325" t="s">
        <v>119</v>
      </c>
      <c r="AJ16" s="335"/>
      <c r="AK16" s="336"/>
      <c r="AL16" s="159">
        <f t="shared" si="7"/>
        <v>6</v>
      </c>
      <c r="AM16" s="160">
        <f t="shared" si="14"/>
        <v>8</v>
      </c>
      <c r="AN16" s="160">
        <f t="shared" si="15"/>
        <v>4</v>
      </c>
      <c r="AO16" s="161">
        <f t="shared" si="8"/>
        <v>24</v>
      </c>
      <c r="AP16" s="171">
        <f t="shared" si="9"/>
        <v>70</v>
      </c>
      <c r="AQ16" s="163">
        <f t="shared" si="16"/>
        <v>1</v>
      </c>
      <c r="AR16" s="78">
        <f t="shared" si="16"/>
        <v>1</v>
      </c>
      <c r="AS16" s="118">
        <f t="shared" si="17"/>
        <v>35</v>
      </c>
      <c r="AT16" s="118">
        <f t="shared" si="18"/>
        <v>35</v>
      </c>
      <c r="AU16" s="20" t="str">
        <f t="shared" si="21"/>
        <v>четверг</v>
      </c>
      <c r="AV16" s="20" t="str">
        <f t="shared" si="22"/>
        <v>вторник</v>
      </c>
      <c r="AW16" s="20" t="str">
        <f t="shared" si="23"/>
        <v>вторник</v>
      </c>
      <c r="AX16" s="21">
        <v>4</v>
      </c>
      <c r="AY16" s="47" t="str">
        <f t="shared" si="19"/>
        <v>7-8</v>
      </c>
      <c r="AZ16" s="25">
        <v>211</v>
      </c>
      <c r="BA16" s="59" t="e">
        <f t="shared" si="24"/>
        <v>#REF!</v>
      </c>
      <c r="BB16" s="127" t="e">
        <f t="shared" si="24"/>
        <v>#REF!</v>
      </c>
      <c r="BC16" s="66">
        <f t="shared" si="20"/>
        <v>6</v>
      </c>
      <c r="BD16" s="95">
        <f t="shared" si="25"/>
        <v>35</v>
      </c>
      <c r="BE16" s="95">
        <f t="shared" si="25"/>
        <v>36</v>
      </c>
      <c r="BF16" s="2"/>
      <c r="BG16" s="2"/>
      <c r="BH16" s="1"/>
    </row>
    <row r="17" spans="1:60" s="3" customFormat="1" ht="33.75" customHeight="1" thickBot="1">
      <c r="A17" s="85">
        <v>7</v>
      </c>
      <c r="B17" s="88" t="s">
        <v>89</v>
      </c>
      <c r="C17" s="18" t="s">
        <v>17</v>
      </c>
      <c r="D17" s="253" t="s">
        <v>90</v>
      </c>
      <c r="E17" s="173">
        <v>1</v>
      </c>
      <c r="F17" s="165">
        <v>1</v>
      </c>
      <c r="G17" s="146">
        <v>43895</v>
      </c>
      <c r="H17" s="147" t="s">
        <v>48</v>
      </c>
      <c r="I17" s="148">
        <v>212</v>
      </c>
      <c r="J17" s="149">
        <f t="shared" si="0"/>
        <v>6</v>
      </c>
      <c r="K17" s="322" t="s">
        <v>84</v>
      </c>
      <c r="L17" s="323"/>
      <c r="M17" s="324"/>
      <c r="N17" s="168">
        <f t="shared" si="1"/>
        <v>6</v>
      </c>
      <c r="O17" s="150">
        <f t="shared" si="10"/>
        <v>8</v>
      </c>
      <c r="P17" s="150">
        <f t="shared" si="11"/>
        <v>3</v>
      </c>
      <c r="Q17" s="151">
        <f t="shared" si="2"/>
        <v>23</v>
      </c>
      <c r="R17" s="152"/>
      <c r="S17" s="142">
        <v>43937</v>
      </c>
      <c r="T17" s="153" t="str">
        <f t="shared" si="3"/>
        <v>5-6</v>
      </c>
      <c r="U17" s="153">
        <f t="shared" si="3"/>
        <v>212</v>
      </c>
      <c r="V17" s="154">
        <f t="shared" si="3"/>
        <v>6</v>
      </c>
      <c r="W17" s="322" t="s">
        <v>117</v>
      </c>
      <c r="X17" s="323"/>
      <c r="Y17" s="324"/>
      <c r="Z17" s="154">
        <f t="shared" si="4"/>
        <v>6</v>
      </c>
      <c r="AA17" s="155">
        <f t="shared" si="12"/>
        <v>8</v>
      </c>
      <c r="AB17" s="155">
        <f t="shared" si="13"/>
        <v>3</v>
      </c>
      <c r="AC17" s="156">
        <f t="shared" si="5"/>
        <v>23</v>
      </c>
      <c r="AD17" s="152"/>
      <c r="AE17" s="157">
        <v>43965</v>
      </c>
      <c r="AF17" s="158" t="str">
        <f t="shared" si="6"/>
        <v>5-6</v>
      </c>
      <c r="AG17" s="158">
        <f t="shared" si="6"/>
        <v>212</v>
      </c>
      <c r="AH17" s="159">
        <f t="shared" si="6"/>
        <v>6</v>
      </c>
      <c r="AI17" s="325" t="s">
        <v>119</v>
      </c>
      <c r="AJ17" s="335"/>
      <c r="AK17" s="336"/>
      <c r="AL17" s="159">
        <f t="shared" si="7"/>
        <v>6</v>
      </c>
      <c r="AM17" s="160">
        <f t="shared" si="14"/>
        <v>8</v>
      </c>
      <c r="AN17" s="160">
        <f t="shared" si="15"/>
        <v>4</v>
      </c>
      <c r="AO17" s="161">
        <f t="shared" si="8"/>
        <v>24</v>
      </c>
      <c r="AP17" s="171">
        <f t="shared" si="9"/>
        <v>70</v>
      </c>
      <c r="AQ17" s="163">
        <f t="shared" si="16"/>
        <v>1</v>
      </c>
      <c r="AR17" s="78">
        <f t="shared" si="16"/>
        <v>1</v>
      </c>
      <c r="AS17" s="118">
        <f t="shared" si="17"/>
        <v>35</v>
      </c>
      <c r="AT17" s="118">
        <f t="shared" si="18"/>
        <v>35</v>
      </c>
      <c r="AU17" s="20" t="str">
        <f t="shared" si="21"/>
        <v>пятница</v>
      </c>
      <c r="AV17" s="20" t="str">
        <f t="shared" si="22"/>
        <v>четверг</v>
      </c>
      <c r="AW17" s="20" t="str">
        <f t="shared" si="23"/>
        <v>четверг</v>
      </c>
      <c r="AX17" s="21">
        <v>5</v>
      </c>
      <c r="AY17" s="47" t="str">
        <f t="shared" si="19"/>
        <v>9-10</v>
      </c>
      <c r="AZ17" s="25">
        <v>211</v>
      </c>
      <c r="BA17" s="59" t="e">
        <f t="shared" si="24"/>
        <v>#REF!</v>
      </c>
      <c r="BB17" s="127" t="e">
        <f t="shared" si="24"/>
        <v>#REF!</v>
      </c>
      <c r="BC17" s="66">
        <f t="shared" si="20"/>
        <v>6</v>
      </c>
      <c r="BD17" s="95" t="e">
        <f t="shared" si="25"/>
        <v>#REF!</v>
      </c>
      <c r="BE17" s="95" t="e">
        <f t="shared" si="25"/>
        <v>#REF!</v>
      </c>
      <c r="BF17" s="2"/>
      <c r="BG17" s="2"/>
      <c r="BH17" s="1"/>
    </row>
    <row r="18" spans="1:60" s="3" customFormat="1" ht="39.75" customHeight="1">
      <c r="A18" s="85">
        <v>8</v>
      </c>
      <c r="B18" s="88" t="s">
        <v>86</v>
      </c>
      <c r="C18" s="15" t="s">
        <v>18</v>
      </c>
      <c r="D18" s="253" t="s">
        <v>68</v>
      </c>
      <c r="E18" s="173">
        <v>1</v>
      </c>
      <c r="F18" s="165">
        <v>1</v>
      </c>
      <c r="G18" s="146">
        <v>43896</v>
      </c>
      <c r="H18" s="147" t="s">
        <v>53</v>
      </c>
      <c r="I18" s="148">
        <v>501</v>
      </c>
      <c r="J18" s="149">
        <f t="shared" si="0"/>
        <v>6</v>
      </c>
      <c r="K18" s="322" t="s">
        <v>84</v>
      </c>
      <c r="L18" s="323"/>
      <c r="M18" s="324"/>
      <c r="N18" s="168">
        <f t="shared" si="1"/>
        <v>6</v>
      </c>
      <c r="O18" s="150">
        <f t="shared" si="10"/>
        <v>8</v>
      </c>
      <c r="P18" s="150">
        <f t="shared" si="11"/>
        <v>3</v>
      </c>
      <c r="Q18" s="151">
        <f t="shared" si="2"/>
        <v>23</v>
      </c>
      <c r="R18" s="152"/>
      <c r="S18" s="142">
        <v>43938</v>
      </c>
      <c r="T18" s="153" t="str">
        <f>H18</f>
        <v>1-2</v>
      </c>
      <c r="U18" s="153">
        <f>I18</f>
        <v>501</v>
      </c>
      <c r="V18" s="154">
        <f>J18</f>
        <v>6</v>
      </c>
      <c r="W18" s="322" t="s">
        <v>117</v>
      </c>
      <c r="X18" s="323"/>
      <c r="Y18" s="324"/>
      <c r="Z18" s="154">
        <f t="shared" si="4"/>
        <v>6</v>
      </c>
      <c r="AA18" s="155">
        <f t="shared" si="12"/>
        <v>8</v>
      </c>
      <c r="AB18" s="155">
        <f t="shared" si="13"/>
        <v>3</v>
      </c>
      <c r="AC18" s="156">
        <f t="shared" si="5"/>
        <v>23</v>
      </c>
      <c r="AD18" s="152"/>
      <c r="AE18" s="157">
        <v>43966</v>
      </c>
      <c r="AF18" s="158" t="str">
        <f>H18</f>
        <v>1-2</v>
      </c>
      <c r="AG18" s="158">
        <f>I18</f>
        <v>501</v>
      </c>
      <c r="AH18" s="159">
        <f>J18</f>
        <v>6</v>
      </c>
      <c r="AI18" s="325" t="s">
        <v>119</v>
      </c>
      <c r="AJ18" s="335"/>
      <c r="AK18" s="336"/>
      <c r="AL18" s="159">
        <f t="shared" si="7"/>
        <v>6</v>
      </c>
      <c r="AM18" s="160">
        <f t="shared" si="14"/>
        <v>8</v>
      </c>
      <c r="AN18" s="160">
        <f t="shared" si="15"/>
        <v>4</v>
      </c>
      <c r="AO18" s="161">
        <f t="shared" si="8"/>
        <v>24</v>
      </c>
      <c r="AP18" s="171">
        <f t="shared" si="9"/>
        <v>70</v>
      </c>
      <c r="AQ18" s="163">
        <f t="shared" si="16"/>
        <v>1</v>
      </c>
      <c r="AR18" s="78">
        <f t="shared" si="16"/>
        <v>1</v>
      </c>
      <c r="AS18" s="118">
        <f t="shared" si="17"/>
        <v>35</v>
      </c>
      <c r="AT18" s="118">
        <f t="shared" si="18"/>
        <v>35</v>
      </c>
      <c r="AU18" s="20" t="str">
        <f t="shared" si="21"/>
        <v>четверг</v>
      </c>
      <c r="AV18" s="20" t="str">
        <f>TEXT(S18,"ДДДДДДД")</f>
        <v>пятница</v>
      </c>
      <c r="AW18" s="20" t="str">
        <f>TEXT(AE18,"ДДДДДДД")</f>
        <v>пятница</v>
      </c>
      <c r="AX18" s="21">
        <v>4</v>
      </c>
      <c r="AY18" s="47" t="str">
        <f t="shared" si="19"/>
        <v>7-8</v>
      </c>
      <c r="AZ18" s="25">
        <v>211</v>
      </c>
      <c r="BA18" s="59" t="e">
        <f>BA17</f>
        <v>#REF!</v>
      </c>
      <c r="BB18" s="127" t="e">
        <f>BB17</f>
        <v>#REF!</v>
      </c>
      <c r="BC18" s="66">
        <f t="shared" si="20"/>
        <v>6</v>
      </c>
      <c r="BD18" s="95">
        <f t="shared" si="25"/>
        <v>35</v>
      </c>
      <c r="BE18" s="95">
        <f t="shared" si="25"/>
        <v>36</v>
      </c>
      <c r="BF18" s="2"/>
      <c r="BG18" s="2"/>
      <c r="BH18" s="1"/>
    </row>
    <row r="19" spans="1:60" s="3" customFormat="1" ht="21" customHeight="1">
      <c r="A19" s="123">
        <v>9</v>
      </c>
      <c r="B19" s="133" t="s">
        <v>69</v>
      </c>
      <c r="C19" s="19" t="s">
        <v>19</v>
      </c>
      <c r="D19" s="255" t="s">
        <v>70</v>
      </c>
      <c r="E19" s="174">
        <v>1</v>
      </c>
      <c r="F19" s="175">
        <v>1</v>
      </c>
      <c r="G19" s="146">
        <v>43902</v>
      </c>
      <c r="H19" s="147" t="s">
        <v>48</v>
      </c>
      <c r="I19" s="176">
        <v>601</v>
      </c>
      <c r="J19" s="177">
        <f t="shared" si="0"/>
        <v>6</v>
      </c>
      <c r="K19" s="322" t="s">
        <v>84</v>
      </c>
      <c r="L19" s="323"/>
      <c r="M19" s="324"/>
      <c r="N19" s="178">
        <f t="shared" si="1"/>
        <v>6</v>
      </c>
      <c r="O19" s="179">
        <f t="shared" si="10"/>
        <v>8</v>
      </c>
      <c r="P19" s="179">
        <f t="shared" si="11"/>
        <v>3</v>
      </c>
      <c r="Q19" s="180">
        <f t="shared" si="2"/>
        <v>23</v>
      </c>
      <c r="R19" s="181"/>
      <c r="S19" s="142">
        <v>43930</v>
      </c>
      <c r="T19" s="182" t="str">
        <f t="shared" si="3"/>
        <v>5-6</v>
      </c>
      <c r="U19" s="182">
        <f t="shared" si="3"/>
        <v>601</v>
      </c>
      <c r="V19" s="183">
        <f t="shared" si="3"/>
        <v>6</v>
      </c>
      <c r="W19" s="322" t="s">
        <v>117</v>
      </c>
      <c r="X19" s="323"/>
      <c r="Y19" s="324"/>
      <c r="Z19" s="183">
        <f t="shared" si="4"/>
        <v>6</v>
      </c>
      <c r="AA19" s="184">
        <f t="shared" si="12"/>
        <v>8</v>
      </c>
      <c r="AB19" s="184">
        <f t="shared" si="13"/>
        <v>3</v>
      </c>
      <c r="AC19" s="185">
        <f t="shared" si="5"/>
        <v>23</v>
      </c>
      <c r="AD19" s="181"/>
      <c r="AE19" s="157">
        <v>43970</v>
      </c>
      <c r="AF19" s="186" t="str">
        <f t="shared" si="6"/>
        <v>5-6</v>
      </c>
      <c r="AG19" s="186">
        <f t="shared" si="6"/>
        <v>601</v>
      </c>
      <c r="AH19" s="187">
        <f t="shared" si="6"/>
        <v>6</v>
      </c>
      <c r="AI19" s="325" t="s">
        <v>119</v>
      </c>
      <c r="AJ19" s="335"/>
      <c r="AK19" s="336"/>
      <c r="AL19" s="187">
        <f t="shared" si="7"/>
        <v>6</v>
      </c>
      <c r="AM19" s="188">
        <f t="shared" si="14"/>
        <v>8</v>
      </c>
      <c r="AN19" s="188">
        <f t="shared" si="15"/>
        <v>4</v>
      </c>
      <c r="AO19" s="189">
        <f t="shared" si="8"/>
        <v>24</v>
      </c>
      <c r="AP19" s="190">
        <f t="shared" si="9"/>
        <v>70</v>
      </c>
      <c r="AQ19" s="191">
        <f t="shared" si="16"/>
        <v>1</v>
      </c>
      <c r="AR19" s="78">
        <f t="shared" si="16"/>
        <v>1</v>
      </c>
      <c r="AS19" s="118">
        <f t="shared" si="17"/>
        <v>35</v>
      </c>
      <c r="AT19" s="118">
        <f t="shared" si="18"/>
        <v>35</v>
      </c>
      <c r="AU19" s="22" t="str">
        <f t="shared" si="21"/>
        <v>вторник</v>
      </c>
      <c r="AV19" s="22" t="str">
        <f t="shared" si="22"/>
        <v>четверг</v>
      </c>
      <c r="AW19" s="22" t="str">
        <f t="shared" si="23"/>
        <v>вторник</v>
      </c>
      <c r="AX19" s="23">
        <v>4</v>
      </c>
      <c r="AY19" s="55" t="str">
        <f t="shared" si="19"/>
        <v>7-8</v>
      </c>
      <c r="AZ19" s="56">
        <v>211</v>
      </c>
      <c r="BA19" s="116" t="e">
        <f>BA17</f>
        <v>#REF!</v>
      </c>
      <c r="BB19" s="128" t="e">
        <f>BB17</f>
        <v>#REF!</v>
      </c>
      <c r="BC19" s="115">
        <f t="shared" si="20"/>
        <v>6</v>
      </c>
      <c r="BD19" s="95" t="e">
        <f t="shared" si="25"/>
        <v>#REF!</v>
      </c>
      <c r="BE19" s="95" t="e">
        <f t="shared" si="25"/>
        <v>#REF!</v>
      </c>
      <c r="BF19" s="2"/>
      <c r="BG19" s="2"/>
      <c r="BH19" s="1"/>
    </row>
    <row r="20" spans="1:60" s="14" customFormat="1" ht="21" customHeight="1" thickBot="1">
      <c r="A20" s="86">
        <v>10</v>
      </c>
      <c r="B20" s="89" t="s">
        <v>94</v>
      </c>
      <c r="C20" s="18" t="s">
        <v>17</v>
      </c>
      <c r="D20" s="256" t="s">
        <v>96</v>
      </c>
      <c r="E20" s="193">
        <v>1</v>
      </c>
      <c r="F20" s="193">
        <v>1</v>
      </c>
      <c r="G20" s="146">
        <v>43893</v>
      </c>
      <c r="H20" s="194" t="s">
        <v>52</v>
      </c>
      <c r="I20" s="195">
        <v>202</v>
      </c>
      <c r="J20" s="195">
        <f t="shared" si="0"/>
        <v>6</v>
      </c>
      <c r="K20" s="322" t="s">
        <v>84</v>
      </c>
      <c r="L20" s="323"/>
      <c r="M20" s="324"/>
      <c r="N20" s="196">
        <f t="shared" si="1"/>
        <v>6</v>
      </c>
      <c r="O20" s="196">
        <f t="shared" si="10"/>
        <v>8</v>
      </c>
      <c r="P20" s="196">
        <f t="shared" si="11"/>
        <v>3</v>
      </c>
      <c r="Q20" s="197">
        <f t="shared" si="2"/>
        <v>23</v>
      </c>
      <c r="R20" s="198"/>
      <c r="S20" s="142">
        <v>43935</v>
      </c>
      <c r="T20" s="199" t="str">
        <f>H20</f>
        <v>3-4</v>
      </c>
      <c r="U20" s="199">
        <f>I20</f>
        <v>202</v>
      </c>
      <c r="V20" s="199">
        <f>J20</f>
        <v>6</v>
      </c>
      <c r="W20" s="322" t="s">
        <v>117</v>
      </c>
      <c r="X20" s="323"/>
      <c r="Y20" s="324"/>
      <c r="Z20" s="199">
        <f t="shared" si="4"/>
        <v>6</v>
      </c>
      <c r="AA20" s="200">
        <f t="shared" si="12"/>
        <v>8</v>
      </c>
      <c r="AB20" s="200">
        <f t="shared" si="13"/>
        <v>3</v>
      </c>
      <c r="AC20" s="201">
        <f t="shared" si="5"/>
        <v>23</v>
      </c>
      <c r="AD20" s="198"/>
      <c r="AE20" s="157">
        <v>43970</v>
      </c>
      <c r="AF20" s="202" t="str">
        <f>H20</f>
        <v>3-4</v>
      </c>
      <c r="AG20" s="202">
        <f>I20</f>
        <v>202</v>
      </c>
      <c r="AH20" s="202">
        <f>J20</f>
        <v>6</v>
      </c>
      <c r="AI20" s="325" t="s">
        <v>119</v>
      </c>
      <c r="AJ20" s="335"/>
      <c r="AK20" s="336"/>
      <c r="AL20" s="202">
        <f t="shared" si="7"/>
        <v>6</v>
      </c>
      <c r="AM20" s="203">
        <f t="shared" si="14"/>
        <v>8</v>
      </c>
      <c r="AN20" s="203">
        <f t="shared" si="15"/>
        <v>4</v>
      </c>
      <c r="AO20" s="204">
        <f t="shared" si="8"/>
        <v>24</v>
      </c>
      <c r="AP20" s="205">
        <f t="shared" si="9"/>
        <v>70</v>
      </c>
      <c r="AQ20" s="206">
        <f>E20</f>
        <v>1</v>
      </c>
      <c r="AR20" s="83">
        <f t="shared" si="16"/>
        <v>1</v>
      </c>
      <c r="AS20" s="118">
        <f t="shared" si="17"/>
        <v>35</v>
      </c>
      <c r="AT20" s="118">
        <f t="shared" si="18"/>
        <v>35</v>
      </c>
      <c r="AU20" s="22" t="str">
        <f>TEXT(G22,"ДДДДДДД")</f>
        <v>среда</v>
      </c>
      <c r="AV20" s="26" t="str">
        <f>TEXT(S20,"ДДДДДДД")</f>
        <v>вторник</v>
      </c>
      <c r="AW20" s="26" t="str">
        <f>TEXT(AE20,"ДДДДДДД")</f>
        <v>вторник</v>
      </c>
      <c r="AX20" s="27">
        <v>4</v>
      </c>
      <c r="AY20" s="53" t="str">
        <f t="shared" si="19"/>
        <v>7-8</v>
      </c>
      <c r="AZ20" s="54">
        <v>211</v>
      </c>
      <c r="BA20" s="71" t="e">
        <f t="shared" si="24"/>
        <v>#REF!</v>
      </c>
      <c r="BB20" s="129" t="e">
        <f t="shared" si="24"/>
        <v>#REF!</v>
      </c>
      <c r="BC20" s="75">
        <f t="shared" si="20"/>
        <v>6</v>
      </c>
      <c r="BD20" s="95">
        <f t="shared" si="25"/>
        <v>35</v>
      </c>
      <c r="BE20" s="95">
        <f t="shared" si="25"/>
        <v>36</v>
      </c>
      <c r="BF20" s="13"/>
      <c r="BG20" s="13"/>
      <c r="BH20" s="12"/>
    </row>
    <row r="21" spans="1:60" s="4" customFormat="1" ht="105" customHeight="1" thickBot="1">
      <c r="A21" s="134">
        <v>11</v>
      </c>
      <c r="B21" s="133" t="s">
        <v>71</v>
      </c>
      <c r="C21" s="140" t="s">
        <v>17</v>
      </c>
      <c r="D21" s="257" t="s">
        <v>113</v>
      </c>
      <c r="E21" s="208">
        <v>1</v>
      </c>
      <c r="F21" s="208">
        <v>1</v>
      </c>
      <c r="G21" s="328" t="s">
        <v>116</v>
      </c>
      <c r="H21" s="326"/>
      <c r="I21" s="326"/>
      <c r="J21" s="326"/>
      <c r="K21" s="326"/>
      <c r="L21" s="326"/>
      <c r="M21" s="326"/>
      <c r="N21" s="327"/>
      <c r="O21" s="166">
        <v>20</v>
      </c>
      <c r="P21" s="166">
        <v>3</v>
      </c>
      <c r="Q21" s="167">
        <f t="shared" si="2"/>
        <v>23</v>
      </c>
      <c r="R21" s="165"/>
      <c r="S21" s="329" t="s">
        <v>120</v>
      </c>
      <c r="T21" s="330"/>
      <c r="U21" s="330"/>
      <c r="V21" s="330"/>
      <c r="W21" s="330"/>
      <c r="X21" s="330"/>
      <c r="Y21" s="330"/>
      <c r="Z21" s="331"/>
      <c r="AA21" s="209">
        <v>20</v>
      </c>
      <c r="AB21" s="209">
        <v>3</v>
      </c>
      <c r="AC21" s="210">
        <f t="shared" si="5"/>
        <v>23</v>
      </c>
      <c r="AD21" s="211"/>
      <c r="AE21" s="332" t="s">
        <v>118</v>
      </c>
      <c r="AF21" s="333"/>
      <c r="AG21" s="333"/>
      <c r="AH21" s="333"/>
      <c r="AI21" s="333"/>
      <c r="AJ21" s="333"/>
      <c r="AK21" s="333"/>
      <c r="AL21" s="334"/>
      <c r="AM21" s="212">
        <v>20</v>
      </c>
      <c r="AN21" s="212">
        <v>4</v>
      </c>
      <c r="AO21" s="213">
        <f t="shared" si="8"/>
        <v>24</v>
      </c>
      <c r="AP21" s="214">
        <f t="shared" si="9"/>
        <v>70</v>
      </c>
      <c r="AQ21" s="191">
        <f>E21</f>
        <v>1</v>
      </c>
      <c r="AR21" s="78">
        <f t="shared" si="16"/>
        <v>1</v>
      </c>
      <c r="AS21" s="118"/>
      <c r="AT21" s="118"/>
      <c r="AU21" s="135"/>
      <c r="AV21" s="135"/>
      <c r="AW21" s="135"/>
      <c r="AX21" s="136"/>
      <c r="AY21" s="137"/>
      <c r="AZ21" s="138"/>
      <c r="BA21" s="71"/>
      <c r="BB21" s="129"/>
      <c r="BC21" s="139"/>
      <c r="BD21" s="95"/>
      <c r="BE21" s="95"/>
      <c r="BF21" s="2"/>
      <c r="BG21" s="2"/>
      <c r="BH21" s="1"/>
    </row>
    <row r="22" spans="1:60" s="3" customFormat="1" ht="45.75" customHeight="1" thickBot="1">
      <c r="A22" s="84">
        <v>1</v>
      </c>
      <c r="B22" s="87" t="s">
        <v>0</v>
      </c>
      <c r="C22" s="15" t="s">
        <v>17</v>
      </c>
      <c r="D22" s="232" t="s">
        <v>93</v>
      </c>
      <c r="E22" s="145">
        <v>1</v>
      </c>
      <c r="F22" s="145">
        <v>2</v>
      </c>
      <c r="G22" s="146">
        <v>43894</v>
      </c>
      <c r="H22" s="147" t="s">
        <v>52</v>
      </c>
      <c r="I22" s="148" t="s">
        <v>83</v>
      </c>
      <c r="J22" s="149">
        <f t="shared" si="0"/>
        <v>6</v>
      </c>
      <c r="K22" s="322" t="s">
        <v>84</v>
      </c>
      <c r="L22" s="323"/>
      <c r="M22" s="324"/>
      <c r="N22" s="150">
        <f>BC22</f>
        <v>6</v>
      </c>
      <c r="O22" s="150">
        <f>$AV$4</f>
        <v>8</v>
      </c>
      <c r="P22" s="150">
        <f>$AW$4</f>
        <v>3</v>
      </c>
      <c r="Q22" s="251">
        <f>SUM(N22:P22)+J22</f>
        <v>23</v>
      </c>
      <c r="R22" s="152"/>
      <c r="S22" s="142">
        <f>G22+AS22</f>
        <v>43929</v>
      </c>
      <c r="T22" s="153" t="str">
        <f aca="true" t="shared" si="26" ref="T22:V23">H22</f>
        <v>3-4</v>
      </c>
      <c r="U22" s="153" t="str">
        <f t="shared" si="26"/>
        <v>206,311,306</v>
      </c>
      <c r="V22" s="154">
        <f t="shared" si="26"/>
        <v>6</v>
      </c>
      <c r="W22" s="322" t="s">
        <v>117</v>
      </c>
      <c r="X22" s="323"/>
      <c r="Y22" s="324"/>
      <c r="Z22" s="154">
        <f>N22</f>
        <v>6</v>
      </c>
      <c r="AA22" s="155">
        <f>$AV$4</f>
        <v>8</v>
      </c>
      <c r="AB22" s="155">
        <f>$AW$4</f>
        <v>3</v>
      </c>
      <c r="AC22" s="156">
        <f>SUM(Z22:AB22)+V22</f>
        <v>23</v>
      </c>
      <c r="AD22" s="152"/>
      <c r="AE22" s="157">
        <f>S22+AT22</f>
        <v>43964</v>
      </c>
      <c r="AF22" s="158" t="str">
        <f aca="true" t="shared" si="27" ref="AF22:AH23">H22</f>
        <v>3-4</v>
      </c>
      <c r="AG22" s="158" t="str">
        <f t="shared" si="27"/>
        <v>206,311,306</v>
      </c>
      <c r="AH22" s="159">
        <f t="shared" si="27"/>
        <v>6</v>
      </c>
      <c r="AI22" s="325" t="s">
        <v>119</v>
      </c>
      <c r="AJ22" s="335"/>
      <c r="AK22" s="336"/>
      <c r="AL22" s="159">
        <f>Z22</f>
        <v>6</v>
      </c>
      <c r="AM22" s="160">
        <f>$AV$4</f>
        <v>8</v>
      </c>
      <c r="AN22" s="160">
        <f>$AW$4+1</f>
        <v>4</v>
      </c>
      <c r="AO22" s="161">
        <f>SUM(AL22:AN22)+AH22</f>
        <v>24</v>
      </c>
      <c r="AP22" s="162">
        <f>AO22+AC22+Q22</f>
        <v>70</v>
      </c>
      <c r="AQ22" s="163">
        <f>E22</f>
        <v>1</v>
      </c>
      <c r="AR22" s="78">
        <f>F22</f>
        <v>2</v>
      </c>
      <c r="AS22" s="118">
        <f t="shared" si="17"/>
        <v>35</v>
      </c>
      <c r="AT22" s="118">
        <f t="shared" si="18"/>
        <v>35</v>
      </c>
      <c r="AU22" s="28" t="str">
        <f>TEXT(G22,"ДДДДДДД")</f>
        <v>среда</v>
      </c>
      <c r="AV22" s="28" t="str">
        <f>TEXT(S22,"ДДДДДДД")</f>
        <v>среда</v>
      </c>
      <c r="AW22" s="28" t="str">
        <f>TEXT(AE22,"ДДДДДДД")</f>
        <v>среда</v>
      </c>
      <c r="AX22" s="57">
        <v>4</v>
      </c>
      <c r="AY22" s="45" t="str">
        <f>IF(AX22=3,"5-6",IF(AX22=4,"7-8","9-10"))</f>
        <v>7-8</v>
      </c>
      <c r="AZ22" s="101">
        <v>310</v>
      </c>
      <c r="BA22" s="71">
        <v>107</v>
      </c>
      <c r="BB22" s="129" t="e">
        <f>BB20</f>
        <v>#REF!</v>
      </c>
      <c r="BC22" s="102">
        <v>6</v>
      </c>
      <c r="BD22" s="95" t="e">
        <f>BD19</f>
        <v>#REF!</v>
      </c>
      <c r="BE22" s="95" t="e">
        <f>BE19</f>
        <v>#REF!</v>
      </c>
      <c r="BF22" s="2"/>
      <c r="BG22" s="2"/>
      <c r="BH22" s="1"/>
    </row>
    <row r="23" spans="1:60" s="3" customFormat="1" ht="35.25" customHeight="1">
      <c r="A23" s="85">
        <v>2</v>
      </c>
      <c r="B23" s="88" t="s">
        <v>91</v>
      </c>
      <c r="C23" s="15" t="s">
        <v>17</v>
      </c>
      <c r="D23" s="253" t="s">
        <v>92</v>
      </c>
      <c r="E23" s="165">
        <v>1</v>
      </c>
      <c r="F23" s="165">
        <v>2</v>
      </c>
      <c r="G23" s="146">
        <v>43902</v>
      </c>
      <c r="H23" s="147" t="s">
        <v>53</v>
      </c>
      <c r="I23" s="148">
        <v>206</v>
      </c>
      <c r="J23" s="149">
        <f t="shared" si="0"/>
        <v>6</v>
      </c>
      <c r="K23" s="322" t="s">
        <v>84</v>
      </c>
      <c r="L23" s="323"/>
      <c r="M23" s="324"/>
      <c r="N23" s="168">
        <f>BC23</f>
        <v>6</v>
      </c>
      <c r="O23" s="150">
        <f t="shared" si="10"/>
        <v>8</v>
      </c>
      <c r="P23" s="150">
        <f t="shared" si="11"/>
        <v>3</v>
      </c>
      <c r="Q23" s="251">
        <f>SUM(N23:P23)+J23</f>
        <v>23</v>
      </c>
      <c r="R23" s="152"/>
      <c r="S23" s="142">
        <v>43930</v>
      </c>
      <c r="T23" s="153" t="str">
        <f t="shared" si="26"/>
        <v>1-2</v>
      </c>
      <c r="U23" s="153">
        <f t="shared" si="26"/>
        <v>206</v>
      </c>
      <c r="V23" s="154">
        <f t="shared" si="26"/>
        <v>6</v>
      </c>
      <c r="W23" s="322" t="s">
        <v>117</v>
      </c>
      <c r="X23" s="323"/>
      <c r="Y23" s="324"/>
      <c r="Z23" s="154">
        <f>N23</f>
        <v>6</v>
      </c>
      <c r="AA23" s="155">
        <f t="shared" si="12"/>
        <v>8</v>
      </c>
      <c r="AB23" s="155">
        <f t="shared" si="13"/>
        <v>3</v>
      </c>
      <c r="AC23" s="156">
        <f>SUM(Z23:AB23)+V23</f>
        <v>23</v>
      </c>
      <c r="AD23" s="152"/>
      <c r="AE23" s="157">
        <v>43965</v>
      </c>
      <c r="AF23" s="158" t="str">
        <f t="shared" si="27"/>
        <v>1-2</v>
      </c>
      <c r="AG23" s="158">
        <f t="shared" si="27"/>
        <v>206</v>
      </c>
      <c r="AH23" s="159">
        <f t="shared" si="27"/>
        <v>6</v>
      </c>
      <c r="AI23" s="325" t="s">
        <v>119</v>
      </c>
      <c r="AJ23" s="335"/>
      <c r="AK23" s="336"/>
      <c r="AL23" s="159">
        <f>Z23</f>
        <v>6</v>
      </c>
      <c r="AM23" s="160">
        <f t="shared" si="14"/>
        <v>8</v>
      </c>
      <c r="AN23" s="160">
        <f t="shared" si="15"/>
        <v>4</v>
      </c>
      <c r="AO23" s="161">
        <f>SUM(AL23:AN23)+AH23</f>
        <v>24</v>
      </c>
      <c r="AP23" s="171">
        <f>AO23+AC23+Q23</f>
        <v>70</v>
      </c>
      <c r="AQ23" s="163">
        <f aca="true" t="shared" si="28" ref="AQ23:AR37">E23</f>
        <v>1</v>
      </c>
      <c r="AR23" s="78">
        <f t="shared" si="28"/>
        <v>2</v>
      </c>
      <c r="AS23" s="118">
        <f t="shared" si="17"/>
        <v>35</v>
      </c>
      <c r="AT23" s="118">
        <f t="shared" si="18"/>
        <v>35</v>
      </c>
      <c r="AU23" s="20" t="str">
        <f>TEXT(G22,"ДДДДДДД")</f>
        <v>среда</v>
      </c>
      <c r="AV23" s="20" t="str">
        <f>TEXT(S22,"ДДДДДДД")</f>
        <v>среда</v>
      </c>
      <c r="AW23" s="20" t="str">
        <f>TEXT(AE22,"ДДДДДДД")</f>
        <v>среда</v>
      </c>
      <c r="AX23" s="21">
        <v>4</v>
      </c>
      <c r="AY23" s="47" t="str">
        <f t="shared" si="19"/>
        <v>7-8</v>
      </c>
      <c r="AZ23" s="25" t="e">
        <f>#REF!</f>
        <v>#REF!</v>
      </c>
      <c r="BA23" s="59" t="e">
        <f>#REF!</f>
        <v>#REF!</v>
      </c>
      <c r="BB23" s="130" t="e">
        <f>#REF!</f>
        <v>#REF!</v>
      </c>
      <c r="BC23" s="66">
        <f t="shared" si="20"/>
        <v>6</v>
      </c>
      <c r="BD23" s="95" t="e">
        <f>BD22</f>
        <v>#REF!</v>
      </c>
      <c r="BE23" s="95" t="e">
        <f>BE22</f>
        <v>#REF!</v>
      </c>
      <c r="BF23" s="2"/>
      <c r="BG23" s="2"/>
      <c r="BH23" s="1"/>
    </row>
    <row r="24" spans="1:60" s="4" customFormat="1" ht="48" customHeight="1">
      <c r="A24" s="85">
        <v>4</v>
      </c>
      <c r="B24" s="88" t="s">
        <v>1</v>
      </c>
      <c r="C24" s="15" t="s">
        <v>18</v>
      </c>
      <c r="D24" s="254" t="s">
        <v>95</v>
      </c>
      <c r="E24" s="165">
        <v>1</v>
      </c>
      <c r="F24" s="165">
        <v>2</v>
      </c>
      <c r="G24" s="146">
        <v>43895</v>
      </c>
      <c r="H24" s="147" t="s">
        <v>52</v>
      </c>
      <c r="I24" s="148" t="s">
        <v>121</v>
      </c>
      <c r="J24" s="149">
        <f t="shared" si="0"/>
        <v>6</v>
      </c>
      <c r="K24" s="322" t="s">
        <v>84</v>
      </c>
      <c r="L24" s="323"/>
      <c r="M24" s="324"/>
      <c r="N24" s="168">
        <f aca="true" t="shared" si="29" ref="N24:N31">BC24</f>
        <v>6</v>
      </c>
      <c r="O24" s="150">
        <f t="shared" si="10"/>
        <v>8</v>
      </c>
      <c r="P24" s="150">
        <f t="shared" si="11"/>
        <v>3</v>
      </c>
      <c r="Q24" s="251">
        <f aca="true" t="shared" si="30" ref="Q24:Q47">SUM(N24:P24)+J24</f>
        <v>23</v>
      </c>
      <c r="R24" s="152"/>
      <c r="S24" s="142">
        <v>43930</v>
      </c>
      <c r="T24" s="153" t="str">
        <f>H24</f>
        <v>3-4</v>
      </c>
      <c r="U24" s="153" t="str">
        <f aca="true" t="shared" si="31" ref="T24:V26">I24</f>
        <v>210, 35, 402</v>
      </c>
      <c r="V24" s="154">
        <f t="shared" si="31"/>
        <v>6</v>
      </c>
      <c r="W24" s="322" t="s">
        <v>117</v>
      </c>
      <c r="X24" s="323"/>
      <c r="Y24" s="324"/>
      <c r="Z24" s="154">
        <f aca="true" t="shared" si="32" ref="Z24:Z30">N24</f>
        <v>6</v>
      </c>
      <c r="AA24" s="155">
        <f t="shared" si="12"/>
        <v>8</v>
      </c>
      <c r="AB24" s="155">
        <f t="shared" si="13"/>
        <v>3</v>
      </c>
      <c r="AC24" s="156">
        <f aca="true" t="shared" si="33" ref="AC24:AC47">SUM(Z24:AB24)+V24</f>
        <v>23</v>
      </c>
      <c r="AD24" s="152"/>
      <c r="AE24" s="157">
        <v>43966</v>
      </c>
      <c r="AF24" s="158" t="str">
        <f aca="true" t="shared" si="34" ref="AF24:AH26">H24</f>
        <v>3-4</v>
      </c>
      <c r="AG24" s="158" t="str">
        <f t="shared" si="34"/>
        <v>210, 35, 402</v>
      </c>
      <c r="AH24" s="159">
        <f t="shared" si="34"/>
        <v>6</v>
      </c>
      <c r="AI24" s="325" t="s">
        <v>119</v>
      </c>
      <c r="AJ24" s="335"/>
      <c r="AK24" s="336"/>
      <c r="AL24" s="159">
        <f aca="true" t="shared" si="35" ref="AL24:AL30">Z24</f>
        <v>6</v>
      </c>
      <c r="AM24" s="160">
        <f t="shared" si="14"/>
        <v>8</v>
      </c>
      <c r="AN24" s="160">
        <f t="shared" si="15"/>
        <v>4</v>
      </c>
      <c r="AO24" s="161">
        <f aca="true" t="shared" si="36" ref="AO24:AO49">SUM(AL24:AN24)+AH24</f>
        <v>24</v>
      </c>
      <c r="AP24" s="171">
        <f aca="true" t="shared" si="37" ref="AP24:AP49">AO24+AC24+Q24</f>
        <v>70</v>
      </c>
      <c r="AQ24" s="163">
        <f t="shared" si="28"/>
        <v>1</v>
      </c>
      <c r="AR24" s="78">
        <f t="shared" si="28"/>
        <v>2</v>
      </c>
      <c r="AS24" s="118">
        <f t="shared" si="17"/>
        <v>35</v>
      </c>
      <c r="AT24" s="118">
        <f t="shared" si="18"/>
        <v>35</v>
      </c>
      <c r="AU24" s="20" t="str">
        <f aca="true" t="shared" si="38" ref="AU24:AU31">TEXT(G24,"ДДДДДДД")</f>
        <v>четверг</v>
      </c>
      <c r="AV24" s="20" t="str">
        <f aca="true" t="shared" si="39" ref="AV24:AV31">TEXT(S24,"ДДДДДДД")</f>
        <v>четверг</v>
      </c>
      <c r="AW24" s="20" t="str">
        <f aca="true" t="shared" si="40" ref="AW24:AW31">TEXT(AE24,"ДДДДДДД")</f>
        <v>пятница</v>
      </c>
      <c r="AX24" s="21">
        <v>4</v>
      </c>
      <c r="AY24" s="47" t="str">
        <f t="shared" si="19"/>
        <v>7-8</v>
      </c>
      <c r="AZ24" s="25" t="e">
        <f aca="true" t="shared" si="41" ref="AZ24:AZ31">AZ23</f>
        <v>#REF!</v>
      </c>
      <c r="BA24" s="59" t="e">
        <f aca="true" t="shared" si="42" ref="BA24:BB31">BA23</f>
        <v>#REF!</v>
      </c>
      <c r="BB24" s="130" t="e">
        <f t="shared" si="42"/>
        <v>#REF!</v>
      </c>
      <c r="BC24" s="66">
        <f t="shared" si="20"/>
        <v>6</v>
      </c>
      <c r="BD24" s="95" t="e">
        <f>#REF!</f>
        <v>#REF!</v>
      </c>
      <c r="BE24" s="95" t="e">
        <f>#REF!</f>
        <v>#REF!</v>
      </c>
      <c r="BF24" s="2"/>
      <c r="BG24" s="2"/>
      <c r="BH24" s="1"/>
    </row>
    <row r="25" spans="1:60" s="3" customFormat="1" ht="21" customHeight="1">
      <c r="A25" s="85">
        <v>4</v>
      </c>
      <c r="B25" s="88" t="s">
        <v>87</v>
      </c>
      <c r="C25" s="15" t="s">
        <v>17</v>
      </c>
      <c r="D25" s="253" t="s">
        <v>68</v>
      </c>
      <c r="E25" s="165">
        <v>1</v>
      </c>
      <c r="F25" s="165">
        <v>2</v>
      </c>
      <c r="G25" s="146">
        <v>43535</v>
      </c>
      <c r="H25" s="147" t="s">
        <v>52</v>
      </c>
      <c r="I25" s="148">
        <v>112</v>
      </c>
      <c r="J25" s="149">
        <f t="shared" si="0"/>
        <v>6</v>
      </c>
      <c r="K25" s="322" t="s">
        <v>84</v>
      </c>
      <c r="L25" s="323"/>
      <c r="M25" s="324"/>
      <c r="N25" s="168">
        <f t="shared" si="29"/>
        <v>6</v>
      </c>
      <c r="O25" s="150">
        <f t="shared" si="10"/>
        <v>8</v>
      </c>
      <c r="P25" s="150">
        <f t="shared" si="11"/>
        <v>3</v>
      </c>
      <c r="Q25" s="151">
        <f t="shared" si="30"/>
        <v>23</v>
      </c>
      <c r="R25" s="152"/>
      <c r="S25" s="142">
        <v>43570</v>
      </c>
      <c r="T25" s="153" t="str">
        <f t="shared" si="31"/>
        <v>3-4</v>
      </c>
      <c r="U25" s="153">
        <f t="shared" si="31"/>
        <v>112</v>
      </c>
      <c r="V25" s="154">
        <f t="shared" si="31"/>
        <v>6</v>
      </c>
      <c r="W25" s="322" t="s">
        <v>117</v>
      </c>
      <c r="X25" s="323"/>
      <c r="Y25" s="324"/>
      <c r="Z25" s="154">
        <f t="shared" si="32"/>
        <v>6</v>
      </c>
      <c r="AA25" s="155">
        <f t="shared" si="12"/>
        <v>8</v>
      </c>
      <c r="AB25" s="155">
        <f t="shared" si="13"/>
        <v>3</v>
      </c>
      <c r="AC25" s="156">
        <f t="shared" si="33"/>
        <v>23</v>
      </c>
      <c r="AD25" s="152"/>
      <c r="AE25" s="157">
        <v>43598</v>
      </c>
      <c r="AF25" s="158" t="str">
        <f t="shared" si="34"/>
        <v>3-4</v>
      </c>
      <c r="AG25" s="158">
        <f t="shared" si="34"/>
        <v>112</v>
      </c>
      <c r="AH25" s="159">
        <f t="shared" si="34"/>
        <v>6</v>
      </c>
      <c r="AI25" s="325" t="s">
        <v>119</v>
      </c>
      <c r="AJ25" s="335"/>
      <c r="AK25" s="336"/>
      <c r="AL25" s="159">
        <f t="shared" si="35"/>
        <v>6</v>
      </c>
      <c r="AM25" s="160">
        <f t="shared" si="14"/>
        <v>8</v>
      </c>
      <c r="AN25" s="160">
        <f t="shared" si="15"/>
        <v>4</v>
      </c>
      <c r="AO25" s="161">
        <f t="shared" si="36"/>
        <v>24</v>
      </c>
      <c r="AP25" s="171">
        <f t="shared" si="37"/>
        <v>70</v>
      </c>
      <c r="AQ25" s="163">
        <f t="shared" si="28"/>
        <v>1</v>
      </c>
      <c r="AR25" s="78">
        <f t="shared" si="28"/>
        <v>2</v>
      </c>
      <c r="AS25" s="118">
        <f t="shared" si="17"/>
        <v>35</v>
      </c>
      <c r="AT25" s="118">
        <f t="shared" si="18"/>
        <v>35</v>
      </c>
      <c r="AU25" s="20" t="str">
        <f t="shared" si="38"/>
        <v>понедельник</v>
      </c>
      <c r="AV25" s="20" t="str">
        <f t="shared" si="39"/>
        <v>понедельник</v>
      </c>
      <c r="AW25" s="20" t="str">
        <f t="shared" si="40"/>
        <v>понедельник</v>
      </c>
      <c r="AX25" s="21">
        <v>4</v>
      </c>
      <c r="AY25" s="47" t="str">
        <f t="shared" si="19"/>
        <v>7-8</v>
      </c>
      <c r="AZ25" s="25" t="e">
        <f t="shared" si="41"/>
        <v>#REF!</v>
      </c>
      <c r="BA25" s="59" t="e">
        <f t="shared" si="42"/>
        <v>#REF!</v>
      </c>
      <c r="BB25" s="130" t="e">
        <f t="shared" si="42"/>
        <v>#REF!</v>
      </c>
      <c r="BC25" s="66">
        <f t="shared" si="20"/>
        <v>6</v>
      </c>
      <c r="BD25" s="95" t="e">
        <f t="shared" si="25"/>
        <v>#REF!</v>
      </c>
      <c r="BE25" s="95" t="e">
        <f t="shared" si="25"/>
        <v>#REF!</v>
      </c>
      <c r="BF25" s="2"/>
      <c r="BG25" s="2"/>
      <c r="BH25" s="1"/>
    </row>
    <row r="26" spans="1:60" s="3" customFormat="1" ht="21" customHeight="1">
      <c r="A26" s="85">
        <v>6</v>
      </c>
      <c r="B26" s="88" t="s">
        <v>2</v>
      </c>
      <c r="C26" s="15" t="s">
        <v>18</v>
      </c>
      <c r="D26" s="172" t="s">
        <v>66</v>
      </c>
      <c r="E26" s="173">
        <v>1</v>
      </c>
      <c r="F26" s="165">
        <v>2</v>
      </c>
      <c r="G26" s="146">
        <v>43536</v>
      </c>
      <c r="H26" s="147" t="s">
        <v>48</v>
      </c>
      <c r="I26" s="148">
        <v>505</v>
      </c>
      <c r="J26" s="149">
        <f t="shared" si="0"/>
        <v>6</v>
      </c>
      <c r="K26" s="322" t="s">
        <v>84</v>
      </c>
      <c r="L26" s="323"/>
      <c r="M26" s="324"/>
      <c r="N26" s="168">
        <f t="shared" si="29"/>
        <v>6</v>
      </c>
      <c r="O26" s="150">
        <f t="shared" si="10"/>
        <v>8</v>
      </c>
      <c r="P26" s="150">
        <f t="shared" si="11"/>
        <v>3</v>
      </c>
      <c r="Q26" s="151">
        <f t="shared" si="30"/>
        <v>23</v>
      </c>
      <c r="R26" s="152"/>
      <c r="S26" s="142">
        <f>G26+AS26</f>
        <v>43571</v>
      </c>
      <c r="T26" s="153" t="str">
        <f t="shared" si="31"/>
        <v>5-6</v>
      </c>
      <c r="U26" s="153">
        <f t="shared" si="31"/>
        <v>505</v>
      </c>
      <c r="V26" s="154">
        <f t="shared" si="31"/>
        <v>6</v>
      </c>
      <c r="W26" s="322" t="s">
        <v>117</v>
      </c>
      <c r="X26" s="323"/>
      <c r="Y26" s="324"/>
      <c r="Z26" s="154">
        <f t="shared" si="32"/>
        <v>6</v>
      </c>
      <c r="AA26" s="155">
        <f t="shared" si="12"/>
        <v>8</v>
      </c>
      <c r="AB26" s="155">
        <f t="shared" si="13"/>
        <v>3</v>
      </c>
      <c r="AC26" s="156">
        <f t="shared" si="33"/>
        <v>23</v>
      </c>
      <c r="AD26" s="152"/>
      <c r="AE26" s="157">
        <v>43599</v>
      </c>
      <c r="AF26" s="158" t="str">
        <f t="shared" si="34"/>
        <v>5-6</v>
      </c>
      <c r="AG26" s="158">
        <f t="shared" si="34"/>
        <v>505</v>
      </c>
      <c r="AH26" s="159">
        <f t="shared" si="34"/>
        <v>6</v>
      </c>
      <c r="AI26" s="325" t="s">
        <v>119</v>
      </c>
      <c r="AJ26" s="335"/>
      <c r="AK26" s="336"/>
      <c r="AL26" s="159">
        <f t="shared" si="35"/>
        <v>6</v>
      </c>
      <c r="AM26" s="160">
        <f t="shared" si="14"/>
        <v>8</v>
      </c>
      <c r="AN26" s="160">
        <f t="shared" si="15"/>
        <v>4</v>
      </c>
      <c r="AO26" s="161">
        <f t="shared" si="36"/>
        <v>24</v>
      </c>
      <c r="AP26" s="171">
        <f t="shared" si="37"/>
        <v>70</v>
      </c>
      <c r="AQ26" s="163">
        <f t="shared" si="28"/>
        <v>1</v>
      </c>
      <c r="AR26" s="78">
        <f t="shared" si="28"/>
        <v>2</v>
      </c>
      <c r="AS26" s="118">
        <f t="shared" si="17"/>
        <v>35</v>
      </c>
      <c r="AT26" s="118">
        <f t="shared" si="18"/>
        <v>35</v>
      </c>
      <c r="AU26" s="20" t="str">
        <f t="shared" si="38"/>
        <v>вторник</v>
      </c>
      <c r="AV26" s="20" t="str">
        <f t="shared" si="39"/>
        <v>вторник</v>
      </c>
      <c r="AW26" s="20" t="str">
        <f t="shared" si="40"/>
        <v>вторник</v>
      </c>
      <c r="AX26" s="21">
        <v>4</v>
      </c>
      <c r="AY26" s="47" t="str">
        <f t="shared" si="19"/>
        <v>7-8</v>
      </c>
      <c r="AZ26" s="25" t="e">
        <f t="shared" si="41"/>
        <v>#REF!</v>
      </c>
      <c r="BA26" s="59" t="e">
        <f t="shared" si="42"/>
        <v>#REF!</v>
      </c>
      <c r="BB26" s="130" t="e">
        <f t="shared" si="42"/>
        <v>#REF!</v>
      </c>
      <c r="BC26" s="66">
        <f t="shared" si="20"/>
        <v>6</v>
      </c>
      <c r="BD26" s="95" t="e">
        <f t="shared" si="25"/>
        <v>#REF!</v>
      </c>
      <c r="BE26" s="95" t="e">
        <f t="shared" si="25"/>
        <v>#REF!</v>
      </c>
      <c r="BF26" s="2"/>
      <c r="BG26" s="2"/>
      <c r="BH26" s="1"/>
    </row>
    <row r="27" spans="1:60" s="3" customFormat="1" ht="21" customHeight="1">
      <c r="A27" s="85">
        <v>6</v>
      </c>
      <c r="B27" s="88" t="s">
        <v>88</v>
      </c>
      <c r="C27" s="15" t="s">
        <v>17</v>
      </c>
      <c r="D27" s="252" t="s">
        <v>67</v>
      </c>
      <c r="E27" s="173">
        <v>1</v>
      </c>
      <c r="F27" s="165">
        <v>2</v>
      </c>
      <c r="G27" s="146">
        <v>43893</v>
      </c>
      <c r="H27" s="147" t="s">
        <v>53</v>
      </c>
      <c r="I27" s="148">
        <v>107</v>
      </c>
      <c r="J27" s="149">
        <f t="shared" si="0"/>
        <v>6</v>
      </c>
      <c r="K27" s="322" t="s">
        <v>84</v>
      </c>
      <c r="L27" s="323"/>
      <c r="M27" s="324"/>
      <c r="N27" s="168">
        <f>BC27</f>
        <v>6</v>
      </c>
      <c r="O27" s="150">
        <f t="shared" si="10"/>
        <v>8</v>
      </c>
      <c r="P27" s="150">
        <f t="shared" si="11"/>
        <v>3</v>
      </c>
      <c r="Q27" s="151">
        <f>SUM(N27:P27)+J27</f>
        <v>23</v>
      </c>
      <c r="R27" s="152"/>
      <c r="S27" s="142">
        <v>43935</v>
      </c>
      <c r="T27" s="153" t="str">
        <f aca="true" t="shared" si="43" ref="T27:V31">H27</f>
        <v>1-2</v>
      </c>
      <c r="U27" s="153">
        <f t="shared" si="43"/>
        <v>107</v>
      </c>
      <c r="V27" s="154">
        <f t="shared" si="43"/>
        <v>6</v>
      </c>
      <c r="W27" s="322" t="s">
        <v>117</v>
      </c>
      <c r="X27" s="323"/>
      <c r="Y27" s="324"/>
      <c r="Z27" s="154">
        <f t="shared" si="32"/>
        <v>6</v>
      </c>
      <c r="AA27" s="155">
        <f t="shared" si="12"/>
        <v>8</v>
      </c>
      <c r="AB27" s="155">
        <f t="shared" si="13"/>
        <v>3</v>
      </c>
      <c r="AC27" s="156">
        <f>SUM(Z27:AB27)+V27</f>
        <v>23</v>
      </c>
      <c r="AD27" s="152"/>
      <c r="AE27" s="157">
        <v>43963</v>
      </c>
      <c r="AF27" s="158" t="str">
        <f aca="true" t="shared" si="44" ref="AF27:AH31">H27</f>
        <v>1-2</v>
      </c>
      <c r="AG27" s="158">
        <f t="shared" si="44"/>
        <v>107</v>
      </c>
      <c r="AH27" s="159">
        <f t="shared" si="44"/>
        <v>6</v>
      </c>
      <c r="AI27" s="325" t="s">
        <v>119</v>
      </c>
      <c r="AJ27" s="335"/>
      <c r="AK27" s="336"/>
      <c r="AL27" s="159">
        <f t="shared" si="35"/>
        <v>6</v>
      </c>
      <c r="AM27" s="160">
        <f t="shared" si="14"/>
        <v>8</v>
      </c>
      <c r="AN27" s="160">
        <f t="shared" si="15"/>
        <v>4</v>
      </c>
      <c r="AO27" s="161">
        <f>SUM(AL27:AN27)+AH27</f>
        <v>24</v>
      </c>
      <c r="AP27" s="171">
        <f>AO27+AC27+Q27</f>
        <v>70</v>
      </c>
      <c r="AQ27" s="163">
        <f>E27</f>
        <v>1</v>
      </c>
      <c r="AR27" s="78">
        <f>F27</f>
        <v>2</v>
      </c>
      <c r="AS27" s="118">
        <f t="shared" si="17"/>
        <v>35</v>
      </c>
      <c r="AT27" s="118">
        <f t="shared" si="18"/>
        <v>35</v>
      </c>
      <c r="AU27" s="20" t="str">
        <f>TEXT(G27,"ДДДДДДД")</f>
        <v>вторник</v>
      </c>
      <c r="AV27" s="20" t="str">
        <f>TEXT(S27,"ДДДДДДД")</f>
        <v>вторник</v>
      </c>
      <c r="AW27" s="20" t="str">
        <f>TEXT(AE27,"ДДДДДДД")</f>
        <v>вторник</v>
      </c>
      <c r="AX27" s="21">
        <v>4</v>
      </c>
      <c r="AY27" s="47" t="str">
        <f t="shared" si="19"/>
        <v>7-8</v>
      </c>
      <c r="AZ27" s="25" t="e">
        <f t="shared" si="41"/>
        <v>#REF!</v>
      </c>
      <c r="BA27" s="59" t="e">
        <f>BA26</f>
        <v>#REF!</v>
      </c>
      <c r="BB27" s="130" t="e">
        <f>BB26</f>
        <v>#REF!</v>
      </c>
      <c r="BC27" s="66">
        <f t="shared" si="20"/>
        <v>6</v>
      </c>
      <c r="BD27" s="95" t="e">
        <f t="shared" si="25"/>
        <v>#REF!</v>
      </c>
      <c r="BE27" s="95" t="e">
        <f t="shared" si="25"/>
        <v>#REF!</v>
      </c>
      <c r="BF27" s="2"/>
      <c r="BG27" s="2"/>
      <c r="BH27" s="1"/>
    </row>
    <row r="28" spans="1:60" s="3" customFormat="1" ht="35.25" customHeight="1" thickBot="1">
      <c r="A28" s="85">
        <v>7</v>
      </c>
      <c r="B28" s="88" t="s">
        <v>89</v>
      </c>
      <c r="C28" s="18" t="s">
        <v>17</v>
      </c>
      <c r="D28" s="253" t="s">
        <v>90</v>
      </c>
      <c r="E28" s="173">
        <v>1</v>
      </c>
      <c r="F28" s="165">
        <v>2</v>
      </c>
      <c r="G28" s="146">
        <v>43902</v>
      </c>
      <c r="H28" s="147" t="s">
        <v>48</v>
      </c>
      <c r="I28" s="148">
        <v>212</v>
      </c>
      <c r="J28" s="149">
        <f t="shared" si="0"/>
        <v>6</v>
      </c>
      <c r="K28" s="322" t="s">
        <v>84</v>
      </c>
      <c r="L28" s="323"/>
      <c r="M28" s="324"/>
      <c r="N28" s="168">
        <f>BC28</f>
        <v>6</v>
      </c>
      <c r="O28" s="150">
        <f t="shared" si="10"/>
        <v>8</v>
      </c>
      <c r="P28" s="150">
        <f t="shared" si="11"/>
        <v>3</v>
      </c>
      <c r="Q28" s="251">
        <f>SUM(N28:P28)+J28</f>
        <v>23</v>
      </c>
      <c r="R28" s="152"/>
      <c r="S28" s="142">
        <v>43937</v>
      </c>
      <c r="T28" s="153" t="str">
        <f t="shared" si="43"/>
        <v>5-6</v>
      </c>
      <c r="U28" s="153">
        <f t="shared" si="43"/>
        <v>212</v>
      </c>
      <c r="V28" s="154">
        <f t="shared" si="43"/>
        <v>6</v>
      </c>
      <c r="W28" s="322" t="s">
        <v>117</v>
      </c>
      <c r="X28" s="323"/>
      <c r="Y28" s="324"/>
      <c r="Z28" s="154">
        <f t="shared" si="32"/>
        <v>6</v>
      </c>
      <c r="AA28" s="155">
        <f t="shared" si="12"/>
        <v>8</v>
      </c>
      <c r="AB28" s="155">
        <f t="shared" si="13"/>
        <v>3</v>
      </c>
      <c r="AC28" s="156">
        <f>SUM(Z28:AB28)+V28</f>
        <v>23</v>
      </c>
      <c r="AD28" s="152"/>
      <c r="AE28" s="157">
        <v>43966</v>
      </c>
      <c r="AF28" s="158" t="str">
        <f t="shared" si="44"/>
        <v>5-6</v>
      </c>
      <c r="AG28" s="158">
        <f t="shared" si="44"/>
        <v>212</v>
      </c>
      <c r="AH28" s="159">
        <f t="shared" si="44"/>
        <v>6</v>
      </c>
      <c r="AI28" s="325" t="s">
        <v>119</v>
      </c>
      <c r="AJ28" s="335"/>
      <c r="AK28" s="336"/>
      <c r="AL28" s="159">
        <f t="shared" si="35"/>
        <v>6</v>
      </c>
      <c r="AM28" s="160">
        <f t="shared" si="14"/>
        <v>8</v>
      </c>
      <c r="AN28" s="160">
        <f t="shared" si="15"/>
        <v>4</v>
      </c>
      <c r="AO28" s="161">
        <f>SUM(AL28:AN28)+AH28</f>
        <v>24</v>
      </c>
      <c r="AP28" s="171">
        <f>AO28+AC28+Q28</f>
        <v>70</v>
      </c>
      <c r="AQ28" s="163">
        <f t="shared" si="28"/>
        <v>1</v>
      </c>
      <c r="AR28" s="78">
        <f t="shared" si="28"/>
        <v>2</v>
      </c>
      <c r="AS28" s="118">
        <f t="shared" si="17"/>
        <v>35</v>
      </c>
      <c r="AT28" s="118">
        <f t="shared" si="18"/>
        <v>35</v>
      </c>
      <c r="AU28" s="20" t="str">
        <f t="shared" si="38"/>
        <v>четверг</v>
      </c>
      <c r="AV28" s="20" t="str">
        <f t="shared" si="39"/>
        <v>четверг</v>
      </c>
      <c r="AW28" s="20" t="str">
        <f t="shared" si="40"/>
        <v>пятница</v>
      </c>
      <c r="AX28" s="21">
        <v>4</v>
      </c>
      <c r="AY28" s="47" t="str">
        <f t="shared" si="19"/>
        <v>7-8</v>
      </c>
      <c r="AZ28" s="25" t="e">
        <f t="shared" si="41"/>
        <v>#REF!</v>
      </c>
      <c r="BA28" s="59" t="e">
        <f>BA26</f>
        <v>#REF!</v>
      </c>
      <c r="BB28" s="130" t="e">
        <f>BB26</f>
        <v>#REF!</v>
      </c>
      <c r="BC28" s="66">
        <f t="shared" si="20"/>
        <v>6</v>
      </c>
      <c r="BD28" s="95" t="e">
        <f t="shared" si="25"/>
        <v>#REF!</v>
      </c>
      <c r="BE28" s="95" t="e">
        <f t="shared" si="25"/>
        <v>#REF!</v>
      </c>
      <c r="BF28" s="2"/>
      <c r="BG28" s="2"/>
      <c r="BH28" s="1"/>
    </row>
    <row r="29" spans="1:60" s="3" customFormat="1" ht="42.75" customHeight="1" thickBot="1">
      <c r="A29" s="85">
        <v>9</v>
      </c>
      <c r="B29" s="88" t="s">
        <v>86</v>
      </c>
      <c r="C29" s="15" t="s">
        <v>18</v>
      </c>
      <c r="D29" s="253" t="s">
        <v>68</v>
      </c>
      <c r="E29" s="173">
        <v>1</v>
      </c>
      <c r="F29" s="165">
        <v>2</v>
      </c>
      <c r="G29" s="146">
        <v>43893</v>
      </c>
      <c r="H29" s="194" t="s">
        <v>52</v>
      </c>
      <c r="I29" s="195">
        <v>102</v>
      </c>
      <c r="J29" s="195">
        <f t="shared" si="0"/>
        <v>6</v>
      </c>
      <c r="K29" s="322" t="s">
        <v>84</v>
      </c>
      <c r="L29" s="323"/>
      <c r="M29" s="324"/>
      <c r="N29" s="196">
        <f>BC29</f>
        <v>6</v>
      </c>
      <c r="O29" s="196">
        <f t="shared" si="10"/>
        <v>8</v>
      </c>
      <c r="P29" s="196">
        <f t="shared" si="11"/>
        <v>3</v>
      </c>
      <c r="Q29" s="249">
        <f>SUM(N29:P29)+J29</f>
        <v>23</v>
      </c>
      <c r="R29" s="198"/>
      <c r="S29" s="142">
        <v>43935</v>
      </c>
      <c r="T29" s="199" t="str">
        <f t="shared" si="43"/>
        <v>3-4</v>
      </c>
      <c r="U29" s="199">
        <f t="shared" si="43"/>
        <v>102</v>
      </c>
      <c r="V29" s="199">
        <f t="shared" si="43"/>
        <v>6</v>
      </c>
      <c r="W29" s="322" t="s">
        <v>117</v>
      </c>
      <c r="X29" s="323"/>
      <c r="Y29" s="324"/>
      <c r="Z29" s="199">
        <f t="shared" si="32"/>
        <v>6</v>
      </c>
      <c r="AA29" s="200">
        <f t="shared" si="12"/>
        <v>8</v>
      </c>
      <c r="AB29" s="200">
        <f t="shared" si="13"/>
        <v>3</v>
      </c>
      <c r="AC29" s="250">
        <f>SUM(Z29:AB29)+V29</f>
        <v>23</v>
      </c>
      <c r="AD29" s="198"/>
      <c r="AE29" s="157">
        <v>43970</v>
      </c>
      <c r="AF29" s="202" t="str">
        <f t="shared" si="44"/>
        <v>3-4</v>
      </c>
      <c r="AG29" s="202">
        <f t="shared" si="44"/>
        <v>102</v>
      </c>
      <c r="AH29" s="202">
        <f t="shared" si="44"/>
        <v>6</v>
      </c>
      <c r="AI29" s="325" t="s">
        <v>119</v>
      </c>
      <c r="AJ29" s="335"/>
      <c r="AK29" s="336"/>
      <c r="AL29" s="159">
        <f t="shared" si="35"/>
        <v>6</v>
      </c>
      <c r="AM29" s="160">
        <f t="shared" si="14"/>
        <v>8</v>
      </c>
      <c r="AN29" s="160">
        <f t="shared" si="15"/>
        <v>4</v>
      </c>
      <c r="AO29" s="161">
        <f t="shared" si="36"/>
        <v>24</v>
      </c>
      <c r="AP29" s="171">
        <f t="shared" si="37"/>
        <v>70</v>
      </c>
      <c r="AQ29" s="163">
        <f t="shared" si="28"/>
        <v>1</v>
      </c>
      <c r="AR29" s="78">
        <f t="shared" si="28"/>
        <v>2</v>
      </c>
      <c r="AS29" s="118">
        <f t="shared" si="17"/>
        <v>35</v>
      </c>
      <c r="AT29" s="118">
        <f t="shared" si="18"/>
        <v>35</v>
      </c>
      <c r="AU29" s="20" t="str">
        <f t="shared" si="38"/>
        <v>вторник</v>
      </c>
      <c r="AV29" s="20" t="str">
        <f t="shared" si="39"/>
        <v>вторник</v>
      </c>
      <c r="AW29" s="20" t="str">
        <f t="shared" si="40"/>
        <v>вторник</v>
      </c>
      <c r="AX29" s="21">
        <v>4</v>
      </c>
      <c r="AY29" s="47" t="str">
        <f t="shared" si="19"/>
        <v>7-8</v>
      </c>
      <c r="AZ29" s="25" t="e">
        <f t="shared" si="41"/>
        <v>#REF!</v>
      </c>
      <c r="BA29" s="59" t="e">
        <f t="shared" si="42"/>
        <v>#REF!</v>
      </c>
      <c r="BB29" s="130" t="e">
        <f t="shared" si="42"/>
        <v>#REF!</v>
      </c>
      <c r="BC29" s="66">
        <f t="shared" si="20"/>
        <v>6</v>
      </c>
      <c r="BD29" s="95" t="e">
        <f aca="true" t="shared" si="45" ref="BD29:BE44">BD27</f>
        <v>#REF!</v>
      </c>
      <c r="BE29" s="95" t="e">
        <f t="shared" si="45"/>
        <v>#REF!</v>
      </c>
      <c r="BF29" s="2"/>
      <c r="BG29" s="2"/>
      <c r="BH29" s="1"/>
    </row>
    <row r="30" spans="1:60" s="3" customFormat="1" ht="21" customHeight="1">
      <c r="A30" s="123">
        <v>9</v>
      </c>
      <c r="B30" s="133" t="s">
        <v>69</v>
      </c>
      <c r="C30" s="19" t="s">
        <v>19</v>
      </c>
      <c r="D30" s="255" t="s">
        <v>70</v>
      </c>
      <c r="E30" s="174">
        <v>1</v>
      </c>
      <c r="F30" s="175">
        <v>2</v>
      </c>
      <c r="G30" s="146">
        <v>43896</v>
      </c>
      <c r="H30" s="147" t="s">
        <v>53</v>
      </c>
      <c r="I30" s="148">
        <v>601</v>
      </c>
      <c r="J30" s="149">
        <f t="shared" si="0"/>
        <v>6</v>
      </c>
      <c r="K30" s="322" t="s">
        <v>84</v>
      </c>
      <c r="L30" s="323"/>
      <c r="M30" s="324"/>
      <c r="N30" s="168">
        <f t="shared" si="29"/>
        <v>6</v>
      </c>
      <c r="O30" s="150">
        <f t="shared" si="10"/>
        <v>8</v>
      </c>
      <c r="P30" s="150">
        <f t="shared" si="11"/>
        <v>3</v>
      </c>
      <c r="Q30" s="251">
        <f t="shared" si="30"/>
        <v>23</v>
      </c>
      <c r="R30" s="152"/>
      <c r="S30" s="142">
        <v>43938</v>
      </c>
      <c r="T30" s="153" t="str">
        <f t="shared" si="43"/>
        <v>1-2</v>
      </c>
      <c r="U30" s="153">
        <f t="shared" si="43"/>
        <v>601</v>
      </c>
      <c r="V30" s="154">
        <f t="shared" si="43"/>
        <v>6</v>
      </c>
      <c r="W30" s="322" t="s">
        <v>117</v>
      </c>
      <c r="X30" s="323"/>
      <c r="Y30" s="324"/>
      <c r="Z30" s="154">
        <f t="shared" si="32"/>
        <v>6</v>
      </c>
      <c r="AA30" s="155">
        <f t="shared" si="12"/>
        <v>8</v>
      </c>
      <c r="AB30" s="155">
        <f t="shared" si="13"/>
        <v>3</v>
      </c>
      <c r="AC30" s="156">
        <f t="shared" si="33"/>
        <v>23</v>
      </c>
      <c r="AD30" s="152"/>
      <c r="AE30" s="157">
        <v>43966</v>
      </c>
      <c r="AF30" s="158" t="str">
        <f t="shared" si="44"/>
        <v>1-2</v>
      </c>
      <c r="AG30" s="158">
        <f t="shared" si="44"/>
        <v>601</v>
      </c>
      <c r="AH30" s="159">
        <f t="shared" si="44"/>
        <v>6</v>
      </c>
      <c r="AI30" s="325" t="s">
        <v>119</v>
      </c>
      <c r="AJ30" s="335"/>
      <c r="AK30" s="336"/>
      <c r="AL30" s="159">
        <f t="shared" si="35"/>
        <v>6</v>
      </c>
      <c r="AM30" s="160">
        <f t="shared" si="14"/>
        <v>8</v>
      </c>
      <c r="AN30" s="160">
        <f t="shared" si="15"/>
        <v>4</v>
      </c>
      <c r="AO30" s="161">
        <f t="shared" si="36"/>
        <v>24</v>
      </c>
      <c r="AP30" s="171">
        <f t="shared" si="37"/>
        <v>70</v>
      </c>
      <c r="AQ30" s="191">
        <f t="shared" si="28"/>
        <v>1</v>
      </c>
      <c r="AR30" s="78">
        <f t="shared" si="28"/>
        <v>2</v>
      </c>
      <c r="AS30" s="118">
        <f t="shared" si="17"/>
        <v>35</v>
      </c>
      <c r="AT30" s="118">
        <f t="shared" si="18"/>
        <v>35</v>
      </c>
      <c r="AU30" s="22" t="str">
        <f t="shared" si="38"/>
        <v>пятница</v>
      </c>
      <c r="AV30" s="22" t="str">
        <f t="shared" si="39"/>
        <v>пятница</v>
      </c>
      <c r="AW30" s="22" t="str">
        <f t="shared" si="40"/>
        <v>пятница</v>
      </c>
      <c r="AX30" s="23">
        <v>4</v>
      </c>
      <c r="AY30" s="55" t="str">
        <f t="shared" si="19"/>
        <v>7-8</v>
      </c>
      <c r="AZ30" s="56" t="e">
        <f t="shared" si="41"/>
        <v>#REF!</v>
      </c>
      <c r="BA30" s="116" t="e">
        <f t="shared" si="42"/>
        <v>#REF!</v>
      </c>
      <c r="BB30" s="131" t="e">
        <f t="shared" si="42"/>
        <v>#REF!</v>
      </c>
      <c r="BC30" s="115">
        <f t="shared" si="20"/>
        <v>6</v>
      </c>
      <c r="BD30" s="95" t="e">
        <f t="shared" si="45"/>
        <v>#REF!</v>
      </c>
      <c r="BE30" s="95" t="e">
        <f t="shared" si="45"/>
        <v>#REF!</v>
      </c>
      <c r="BF30" s="2"/>
      <c r="BG30" s="2"/>
      <c r="BH30" s="1"/>
    </row>
    <row r="31" spans="1:60" s="14" customFormat="1" ht="21" customHeight="1" thickBot="1">
      <c r="A31" s="86">
        <v>10</v>
      </c>
      <c r="B31" s="89" t="s">
        <v>94</v>
      </c>
      <c r="C31" s="18" t="s">
        <v>17</v>
      </c>
      <c r="D31" s="256" t="s">
        <v>96</v>
      </c>
      <c r="E31" s="193">
        <v>1</v>
      </c>
      <c r="F31" s="193">
        <v>2</v>
      </c>
      <c r="G31" s="146">
        <v>43895</v>
      </c>
      <c r="H31" s="147" t="s">
        <v>48</v>
      </c>
      <c r="I31" s="148">
        <v>212</v>
      </c>
      <c r="J31" s="149">
        <f t="shared" si="0"/>
        <v>6</v>
      </c>
      <c r="K31" s="322" t="s">
        <v>84</v>
      </c>
      <c r="L31" s="323"/>
      <c r="M31" s="324"/>
      <c r="N31" s="168">
        <f t="shared" si="29"/>
        <v>6</v>
      </c>
      <c r="O31" s="150">
        <f t="shared" si="10"/>
        <v>8</v>
      </c>
      <c r="P31" s="150">
        <f t="shared" si="11"/>
        <v>3</v>
      </c>
      <c r="Q31" s="251">
        <f t="shared" si="30"/>
        <v>23</v>
      </c>
      <c r="R31" s="152"/>
      <c r="S31" s="142">
        <v>43937</v>
      </c>
      <c r="T31" s="153" t="str">
        <f t="shared" si="43"/>
        <v>5-6</v>
      </c>
      <c r="U31" s="153">
        <f t="shared" si="43"/>
        <v>212</v>
      </c>
      <c r="V31" s="154">
        <f t="shared" si="43"/>
        <v>6</v>
      </c>
      <c r="W31" s="322" t="s">
        <v>117</v>
      </c>
      <c r="X31" s="323"/>
      <c r="Y31" s="324"/>
      <c r="Z31" s="154">
        <f>N31</f>
        <v>6</v>
      </c>
      <c r="AA31" s="155">
        <f t="shared" si="12"/>
        <v>8</v>
      </c>
      <c r="AB31" s="155">
        <f t="shared" si="13"/>
        <v>3</v>
      </c>
      <c r="AC31" s="156">
        <f t="shared" si="33"/>
        <v>23</v>
      </c>
      <c r="AD31" s="152"/>
      <c r="AE31" s="157">
        <v>43965</v>
      </c>
      <c r="AF31" s="158" t="str">
        <f t="shared" si="44"/>
        <v>5-6</v>
      </c>
      <c r="AG31" s="158">
        <f t="shared" si="44"/>
        <v>212</v>
      </c>
      <c r="AH31" s="159">
        <f t="shared" si="44"/>
        <v>6</v>
      </c>
      <c r="AI31" s="325" t="s">
        <v>119</v>
      </c>
      <c r="AJ31" s="335"/>
      <c r="AK31" s="336"/>
      <c r="AL31" s="159">
        <f>Z31</f>
        <v>6</v>
      </c>
      <c r="AM31" s="160">
        <f t="shared" si="14"/>
        <v>8</v>
      </c>
      <c r="AN31" s="160">
        <f t="shared" si="15"/>
        <v>4</v>
      </c>
      <c r="AO31" s="161">
        <f t="shared" si="36"/>
        <v>24</v>
      </c>
      <c r="AP31" s="171">
        <f t="shared" si="37"/>
        <v>70</v>
      </c>
      <c r="AQ31" s="206">
        <f t="shared" si="28"/>
        <v>1</v>
      </c>
      <c r="AR31" s="83">
        <f t="shared" si="28"/>
        <v>2</v>
      </c>
      <c r="AS31" s="118">
        <f t="shared" si="17"/>
        <v>35</v>
      </c>
      <c r="AT31" s="118">
        <f t="shared" si="18"/>
        <v>35</v>
      </c>
      <c r="AU31" s="26" t="str">
        <f t="shared" si="38"/>
        <v>четверг</v>
      </c>
      <c r="AV31" s="26" t="str">
        <f t="shared" si="39"/>
        <v>четверг</v>
      </c>
      <c r="AW31" s="26" t="str">
        <f t="shared" si="40"/>
        <v>четверг</v>
      </c>
      <c r="AX31" s="27">
        <v>4</v>
      </c>
      <c r="AY31" s="53" t="str">
        <f t="shared" si="19"/>
        <v>7-8</v>
      </c>
      <c r="AZ31" s="54" t="e">
        <f t="shared" si="41"/>
        <v>#REF!</v>
      </c>
      <c r="BA31" s="71" t="e">
        <f>BA28</f>
        <v>#REF!</v>
      </c>
      <c r="BB31" s="132" t="e">
        <f t="shared" si="42"/>
        <v>#REF!</v>
      </c>
      <c r="BC31" s="75">
        <f t="shared" si="20"/>
        <v>6</v>
      </c>
      <c r="BD31" s="95" t="e">
        <f t="shared" si="45"/>
        <v>#REF!</v>
      </c>
      <c r="BE31" s="95" t="e">
        <f t="shared" si="45"/>
        <v>#REF!</v>
      </c>
      <c r="BF31" s="13"/>
      <c r="BG31" s="13"/>
      <c r="BH31" s="12"/>
    </row>
    <row r="32" spans="1:60" s="4" customFormat="1" ht="111" customHeight="1" thickBot="1">
      <c r="A32" s="123">
        <v>11</v>
      </c>
      <c r="B32" s="133" t="s">
        <v>111</v>
      </c>
      <c r="C32" s="140" t="s">
        <v>17</v>
      </c>
      <c r="D32" s="257" t="s">
        <v>113</v>
      </c>
      <c r="E32" s="260">
        <v>1</v>
      </c>
      <c r="F32" s="261">
        <v>2</v>
      </c>
      <c r="G32" s="328" t="s">
        <v>116</v>
      </c>
      <c r="H32" s="326"/>
      <c r="I32" s="326"/>
      <c r="J32" s="326"/>
      <c r="K32" s="326"/>
      <c r="L32" s="326"/>
      <c r="M32" s="326"/>
      <c r="N32" s="327"/>
      <c r="O32" s="166">
        <v>20</v>
      </c>
      <c r="P32" s="166">
        <v>3</v>
      </c>
      <c r="Q32" s="167">
        <f t="shared" si="30"/>
        <v>23</v>
      </c>
      <c r="R32" s="165"/>
      <c r="S32" s="329" t="s">
        <v>120</v>
      </c>
      <c r="T32" s="330"/>
      <c r="U32" s="330"/>
      <c r="V32" s="330"/>
      <c r="W32" s="330"/>
      <c r="X32" s="330"/>
      <c r="Y32" s="330"/>
      <c r="Z32" s="331"/>
      <c r="AA32" s="209">
        <v>20</v>
      </c>
      <c r="AB32" s="209">
        <v>3</v>
      </c>
      <c r="AC32" s="210">
        <f t="shared" si="33"/>
        <v>23</v>
      </c>
      <c r="AD32" s="211"/>
      <c r="AE32" s="332" t="s">
        <v>118</v>
      </c>
      <c r="AF32" s="333"/>
      <c r="AG32" s="333"/>
      <c r="AH32" s="333"/>
      <c r="AI32" s="333"/>
      <c r="AJ32" s="333"/>
      <c r="AK32" s="333"/>
      <c r="AL32" s="334"/>
      <c r="AM32" s="212">
        <v>20</v>
      </c>
      <c r="AN32" s="212">
        <v>4</v>
      </c>
      <c r="AO32" s="213">
        <f t="shared" si="36"/>
        <v>24</v>
      </c>
      <c r="AP32" s="214">
        <f t="shared" si="37"/>
        <v>70</v>
      </c>
      <c r="AQ32" s="191">
        <f t="shared" si="28"/>
        <v>1</v>
      </c>
      <c r="AR32" s="78">
        <f t="shared" si="28"/>
        <v>2</v>
      </c>
      <c r="AS32" s="118"/>
      <c r="AT32" s="118"/>
      <c r="AU32" s="135"/>
      <c r="AV32" s="135"/>
      <c r="AW32" s="135"/>
      <c r="AX32" s="136"/>
      <c r="AY32" s="137"/>
      <c r="AZ32" s="138"/>
      <c r="BA32" s="71"/>
      <c r="BB32" s="132"/>
      <c r="BC32" s="115"/>
      <c r="BD32" s="95"/>
      <c r="BE32" s="95"/>
      <c r="BF32" s="2"/>
      <c r="BG32" s="2"/>
      <c r="BH32" s="1"/>
    </row>
    <row r="33" spans="1:57" ht="24" customHeight="1" thickBot="1">
      <c r="A33" s="97">
        <v>1</v>
      </c>
      <c r="B33" s="94" t="s">
        <v>42</v>
      </c>
      <c r="C33" s="15" t="s">
        <v>18</v>
      </c>
      <c r="D33" s="164" t="s">
        <v>72</v>
      </c>
      <c r="E33" s="215">
        <v>2</v>
      </c>
      <c r="F33" s="216">
        <v>1</v>
      </c>
      <c r="G33" s="146">
        <v>43893</v>
      </c>
      <c r="H33" s="194" t="s">
        <v>48</v>
      </c>
      <c r="I33" s="149">
        <v>201</v>
      </c>
      <c r="J33" s="149">
        <f t="shared" si="0"/>
        <v>6</v>
      </c>
      <c r="K33" s="322" t="s">
        <v>84</v>
      </c>
      <c r="L33" s="323"/>
      <c r="M33" s="324"/>
      <c r="N33" s="150">
        <f aca="true" t="shared" si="46" ref="N33:N38">BC33</f>
        <v>6</v>
      </c>
      <c r="O33" s="150">
        <f t="shared" si="10"/>
        <v>8</v>
      </c>
      <c r="P33" s="150">
        <f t="shared" si="11"/>
        <v>3</v>
      </c>
      <c r="Q33" s="151">
        <f t="shared" si="30"/>
        <v>23</v>
      </c>
      <c r="R33" s="152"/>
      <c r="S33" s="142">
        <v>43935</v>
      </c>
      <c r="T33" s="154" t="str">
        <f aca="true" t="shared" si="47" ref="T33:V47">H33</f>
        <v>5-6</v>
      </c>
      <c r="U33" s="154">
        <f t="shared" si="47"/>
        <v>201</v>
      </c>
      <c r="V33" s="154">
        <f t="shared" si="47"/>
        <v>6</v>
      </c>
      <c r="W33" s="322" t="s">
        <v>117</v>
      </c>
      <c r="X33" s="323"/>
      <c r="Y33" s="324"/>
      <c r="Z33" s="154">
        <f aca="true" t="shared" si="48" ref="Z33:Z38">N33</f>
        <v>6</v>
      </c>
      <c r="AA33" s="155">
        <f t="shared" si="12"/>
        <v>8</v>
      </c>
      <c r="AB33" s="155">
        <f t="shared" si="13"/>
        <v>3</v>
      </c>
      <c r="AC33" s="156">
        <f t="shared" si="33"/>
        <v>23</v>
      </c>
      <c r="AD33" s="152"/>
      <c r="AE33" s="157">
        <v>43963</v>
      </c>
      <c r="AF33" s="159" t="str">
        <f aca="true" t="shared" si="49" ref="AF33:AH47">H33</f>
        <v>5-6</v>
      </c>
      <c r="AG33" s="159">
        <f t="shared" si="49"/>
        <v>201</v>
      </c>
      <c r="AH33" s="159">
        <f t="shared" si="49"/>
        <v>6</v>
      </c>
      <c r="AI33" s="325" t="s">
        <v>119</v>
      </c>
      <c r="AJ33" s="335"/>
      <c r="AK33" s="336"/>
      <c r="AL33" s="159">
        <f aca="true" t="shared" si="50" ref="AL33:AL38">Z33</f>
        <v>6</v>
      </c>
      <c r="AM33" s="160">
        <f t="shared" si="14"/>
        <v>8</v>
      </c>
      <c r="AN33" s="160">
        <f t="shared" si="15"/>
        <v>4</v>
      </c>
      <c r="AO33" s="161">
        <f t="shared" si="36"/>
        <v>24</v>
      </c>
      <c r="AP33" s="162">
        <f t="shared" si="37"/>
        <v>70</v>
      </c>
      <c r="AQ33" s="163">
        <f t="shared" si="28"/>
        <v>2</v>
      </c>
      <c r="AR33" s="78">
        <f t="shared" si="28"/>
        <v>1</v>
      </c>
      <c r="AS33" s="118">
        <f t="shared" si="17"/>
        <v>35</v>
      </c>
      <c r="AT33" s="118">
        <f t="shared" si="18"/>
        <v>35</v>
      </c>
      <c r="AU33" s="28" t="str">
        <f aca="true" t="shared" si="51" ref="AU33:AU50">TEXT(G33,"ДДДДДДД")</f>
        <v>вторник</v>
      </c>
      <c r="AV33" s="28" t="str">
        <f aca="true" t="shared" si="52" ref="AV33:AV50">TEXT(S33,"ДДДДДДД")</f>
        <v>вторник</v>
      </c>
      <c r="AW33" s="28" t="str">
        <f aca="true" t="shared" si="53" ref="AW33:AW50">TEXT(AE33,"ДДДДДДД")</f>
        <v>вторник</v>
      </c>
      <c r="AX33" s="29">
        <v>5</v>
      </c>
      <c r="AY33" s="45" t="str">
        <f t="shared" si="19"/>
        <v>9-10</v>
      </c>
      <c r="AZ33" s="24">
        <v>201</v>
      </c>
      <c r="BA33" s="71">
        <v>107.111</v>
      </c>
      <c r="BB33" s="132" t="s">
        <v>61</v>
      </c>
      <c r="BC33" s="66">
        <f t="shared" si="20"/>
        <v>6</v>
      </c>
      <c r="BD33" s="95" t="e">
        <f>BD31</f>
        <v>#REF!</v>
      </c>
      <c r="BE33" s="95" t="e">
        <f>BE31</f>
        <v>#REF!</v>
      </c>
    </row>
    <row r="34" spans="1:57" ht="19.5" thickBot="1">
      <c r="A34" s="97">
        <v>2</v>
      </c>
      <c r="B34" s="94" t="s">
        <v>59</v>
      </c>
      <c r="C34" s="15" t="s">
        <v>17</v>
      </c>
      <c r="D34" s="164" t="s">
        <v>81</v>
      </c>
      <c r="E34" s="217">
        <v>2</v>
      </c>
      <c r="F34" s="217">
        <v>1</v>
      </c>
      <c r="G34" s="146">
        <v>43900</v>
      </c>
      <c r="H34" s="194" t="s">
        <v>48</v>
      </c>
      <c r="I34" s="148">
        <v>102</v>
      </c>
      <c r="J34" s="149">
        <f t="shared" si="0"/>
        <v>6</v>
      </c>
      <c r="K34" s="322" t="s">
        <v>84</v>
      </c>
      <c r="L34" s="323"/>
      <c r="M34" s="324"/>
      <c r="N34" s="168">
        <f t="shared" si="46"/>
        <v>6</v>
      </c>
      <c r="O34" s="150">
        <f t="shared" si="10"/>
        <v>8</v>
      </c>
      <c r="P34" s="150">
        <f t="shared" si="11"/>
        <v>3</v>
      </c>
      <c r="Q34" s="151">
        <f t="shared" si="30"/>
        <v>23</v>
      </c>
      <c r="R34" s="152"/>
      <c r="S34" s="142">
        <v>43928</v>
      </c>
      <c r="T34" s="153" t="str">
        <f t="shared" si="47"/>
        <v>5-6</v>
      </c>
      <c r="U34" s="153">
        <f t="shared" si="47"/>
        <v>102</v>
      </c>
      <c r="V34" s="154">
        <f t="shared" si="47"/>
        <v>6</v>
      </c>
      <c r="W34" s="322" t="s">
        <v>117</v>
      </c>
      <c r="X34" s="323"/>
      <c r="Y34" s="324"/>
      <c r="Z34" s="154">
        <f t="shared" si="48"/>
        <v>6</v>
      </c>
      <c r="AA34" s="155">
        <f t="shared" si="12"/>
        <v>8</v>
      </c>
      <c r="AB34" s="155">
        <f t="shared" si="13"/>
        <v>3</v>
      </c>
      <c r="AC34" s="156">
        <f t="shared" si="33"/>
        <v>23</v>
      </c>
      <c r="AD34" s="152"/>
      <c r="AE34" s="157">
        <v>43970</v>
      </c>
      <c r="AF34" s="158" t="str">
        <f t="shared" si="49"/>
        <v>5-6</v>
      </c>
      <c r="AG34" s="158">
        <f t="shared" si="49"/>
        <v>102</v>
      </c>
      <c r="AH34" s="159">
        <f t="shared" si="49"/>
        <v>6</v>
      </c>
      <c r="AI34" s="325" t="s">
        <v>119</v>
      </c>
      <c r="AJ34" s="335"/>
      <c r="AK34" s="336"/>
      <c r="AL34" s="159">
        <f t="shared" si="50"/>
        <v>6</v>
      </c>
      <c r="AM34" s="160">
        <f t="shared" si="14"/>
        <v>8</v>
      </c>
      <c r="AN34" s="160">
        <f t="shared" si="15"/>
        <v>4</v>
      </c>
      <c r="AO34" s="161">
        <f t="shared" si="36"/>
        <v>24</v>
      </c>
      <c r="AP34" s="171">
        <f t="shared" si="37"/>
        <v>70</v>
      </c>
      <c r="AQ34" s="163">
        <f t="shared" si="28"/>
        <v>2</v>
      </c>
      <c r="AR34" s="78">
        <f t="shared" si="28"/>
        <v>1</v>
      </c>
      <c r="AS34" s="118">
        <f t="shared" si="17"/>
        <v>35</v>
      </c>
      <c r="AT34" s="118">
        <f t="shared" si="18"/>
        <v>35</v>
      </c>
      <c r="AU34" s="20" t="str">
        <f t="shared" si="51"/>
        <v>вторник</v>
      </c>
      <c r="AV34" s="20" t="str">
        <f t="shared" si="52"/>
        <v>вторник</v>
      </c>
      <c r="AW34" s="20" t="str">
        <f t="shared" si="53"/>
        <v>вторник</v>
      </c>
      <c r="AX34" s="21">
        <v>5</v>
      </c>
      <c r="AY34" s="47" t="str">
        <f t="shared" si="19"/>
        <v>9-10</v>
      </c>
      <c r="AZ34" s="25">
        <v>201</v>
      </c>
      <c r="BA34" s="59">
        <f aca="true" t="shared" si="54" ref="BA34:BB47">BA33</f>
        <v>107.111</v>
      </c>
      <c r="BB34" s="127" t="str">
        <f t="shared" si="54"/>
        <v>15.50-17.00</v>
      </c>
      <c r="BC34" s="66">
        <f t="shared" si="20"/>
        <v>6</v>
      </c>
      <c r="BD34" s="95" t="e">
        <f>BD33</f>
        <v>#REF!</v>
      </c>
      <c r="BE34" s="95" t="e">
        <f>BE33</f>
        <v>#REF!</v>
      </c>
    </row>
    <row r="35" spans="1:57" ht="32.25" thickBot="1">
      <c r="A35" s="97">
        <v>3</v>
      </c>
      <c r="B35" s="98" t="s">
        <v>51</v>
      </c>
      <c r="C35" s="16" t="s">
        <v>18</v>
      </c>
      <c r="D35" s="164" t="s">
        <v>73</v>
      </c>
      <c r="E35" s="217">
        <v>2</v>
      </c>
      <c r="F35" s="217">
        <v>1</v>
      </c>
      <c r="G35" s="146">
        <v>43893</v>
      </c>
      <c r="H35" s="194" t="s">
        <v>53</v>
      </c>
      <c r="I35" s="148">
        <v>110</v>
      </c>
      <c r="J35" s="149">
        <f t="shared" si="0"/>
        <v>6</v>
      </c>
      <c r="K35" s="322" t="s">
        <v>84</v>
      </c>
      <c r="L35" s="323"/>
      <c r="M35" s="324"/>
      <c r="N35" s="168">
        <f t="shared" si="46"/>
        <v>6</v>
      </c>
      <c r="O35" s="150">
        <f t="shared" si="10"/>
        <v>8</v>
      </c>
      <c r="P35" s="150">
        <f t="shared" si="11"/>
        <v>3</v>
      </c>
      <c r="Q35" s="151">
        <f t="shared" si="30"/>
        <v>23</v>
      </c>
      <c r="R35" s="152"/>
      <c r="S35" s="142">
        <v>43935</v>
      </c>
      <c r="T35" s="153" t="str">
        <f t="shared" si="47"/>
        <v>1-2</v>
      </c>
      <c r="U35" s="153">
        <f t="shared" si="47"/>
        <v>110</v>
      </c>
      <c r="V35" s="154">
        <f t="shared" si="47"/>
        <v>6</v>
      </c>
      <c r="W35" s="322" t="s">
        <v>117</v>
      </c>
      <c r="X35" s="323"/>
      <c r="Y35" s="324"/>
      <c r="Z35" s="154">
        <f t="shared" si="48"/>
        <v>6</v>
      </c>
      <c r="AA35" s="155">
        <f t="shared" si="12"/>
        <v>8</v>
      </c>
      <c r="AB35" s="155">
        <f t="shared" si="13"/>
        <v>3</v>
      </c>
      <c r="AC35" s="156">
        <f t="shared" si="33"/>
        <v>23</v>
      </c>
      <c r="AD35" s="152"/>
      <c r="AE35" s="157">
        <v>43963</v>
      </c>
      <c r="AF35" s="158" t="str">
        <f t="shared" si="49"/>
        <v>1-2</v>
      </c>
      <c r="AG35" s="158">
        <f t="shared" si="49"/>
        <v>110</v>
      </c>
      <c r="AH35" s="159">
        <f t="shared" si="49"/>
        <v>6</v>
      </c>
      <c r="AI35" s="325" t="s">
        <v>119</v>
      </c>
      <c r="AJ35" s="335"/>
      <c r="AK35" s="336"/>
      <c r="AL35" s="159">
        <f t="shared" si="50"/>
        <v>6</v>
      </c>
      <c r="AM35" s="160">
        <f t="shared" si="14"/>
        <v>8</v>
      </c>
      <c r="AN35" s="160">
        <f t="shared" si="15"/>
        <v>4</v>
      </c>
      <c r="AO35" s="161">
        <f t="shared" si="36"/>
        <v>24</v>
      </c>
      <c r="AP35" s="171">
        <f t="shared" si="37"/>
        <v>70</v>
      </c>
      <c r="AQ35" s="163">
        <f t="shared" si="28"/>
        <v>2</v>
      </c>
      <c r="AR35" s="78">
        <f t="shared" si="28"/>
        <v>1</v>
      </c>
      <c r="AS35" s="118">
        <f t="shared" si="17"/>
        <v>35</v>
      </c>
      <c r="AT35" s="118">
        <f t="shared" si="18"/>
        <v>35</v>
      </c>
      <c r="AU35" s="20" t="str">
        <f t="shared" si="51"/>
        <v>вторник</v>
      </c>
      <c r="AV35" s="20" t="str">
        <f t="shared" si="52"/>
        <v>вторник</v>
      </c>
      <c r="AW35" s="20" t="str">
        <f t="shared" si="53"/>
        <v>вторник</v>
      </c>
      <c r="AX35" s="21">
        <v>5</v>
      </c>
      <c r="AY35" s="47" t="str">
        <f t="shared" si="19"/>
        <v>9-10</v>
      </c>
      <c r="AZ35" s="25">
        <v>201</v>
      </c>
      <c r="BA35" s="59">
        <f t="shared" si="54"/>
        <v>107.111</v>
      </c>
      <c r="BB35" s="127" t="str">
        <f t="shared" si="54"/>
        <v>15.50-17.00</v>
      </c>
      <c r="BC35" s="66">
        <f t="shared" si="20"/>
        <v>6</v>
      </c>
      <c r="BD35" s="95" t="e">
        <f t="shared" si="45"/>
        <v>#REF!</v>
      </c>
      <c r="BE35" s="95" t="e">
        <f t="shared" si="45"/>
        <v>#REF!</v>
      </c>
    </row>
    <row r="36" spans="1:57" ht="32.25" thickBot="1">
      <c r="A36" s="97">
        <v>4</v>
      </c>
      <c r="B36" s="94" t="s">
        <v>47</v>
      </c>
      <c r="C36" s="16" t="s">
        <v>18</v>
      </c>
      <c r="D36" s="164" t="s">
        <v>74</v>
      </c>
      <c r="E36" s="217">
        <v>2</v>
      </c>
      <c r="F36" s="217">
        <v>1</v>
      </c>
      <c r="G36" s="146">
        <v>43892</v>
      </c>
      <c r="H36" s="194" t="s">
        <v>48</v>
      </c>
      <c r="I36" s="148">
        <v>112</v>
      </c>
      <c r="J36" s="149">
        <f t="shared" si="0"/>
        <v>6</v>
      </c>
      <c r="K36" s="322" t="s">
        <v>84</v>
      </c>
      <c r="L36" s="323"/>
      <c r="M36" s="324"/>
      <c r="N36" s="168">
        <f t="shared" si="46"/>
        <v>6</v>
      </c>
      <c r="O36" s="150">
        <f t="shared" si="10"/>
        <v>8</v>
      </c>
      <c r="P36" s="150">
        <f t="shared" si="11"/>
        <v>3</v>
      </c>
      <c r="Q36" s="151">
        <f t="shared" si="30"/>
        <v>23</v>
      </c>
      <c r="R36" s="152"/>
      <c r="S36" s="142">
        <f>G36+AS36</f>
        <v>43927</v>
      </c>
      <c r="T36" s="153" t="str">
        <f t="shared" si="47"/>
        <v>5-6</v>
      </c>
      <c r="U36" s="153">
        <f t="shared" si="47"/>
        <v>112</v>
      </c>
      <c r="V36" s="154">
        <f t="shared" si="47"/>
        <v>6</v>
      </c>
      <c r="W36" s="322" t="s">
        <v>117</v>
      </c>
      <c r="X36" s="323"/>
      <c r="Y36" s="324"/>
      <c r="Z36" s="154">
        <f t="shared" si="48"/>
        <v>6</v>
      </c>
      <c r="AA36" s="155">
        <f t="shared" si="12"/>
        <v>8</v>
      </c>
      <c r="AB36" s="155">
        <f t="shared" si="13"/>
        <v>3</v>
      </c>
      <c r="AC36" s="156">
        <f t="shared" si="33"/>
        <v>23</v>
      </c>
      <c r="AD36" s="152"/>
      <c r="AE36" s="157">
        <v>43969</v>
      </c>
      <c r="AF36" s="158" t="str">
        <f t="shared" si="49"/>
        <v>5-6</v>
      </c>
      <c r="AG36" s="158">
        <f t="shared" si="49"/>
        <v>112</v>
      </c>
      <c r="AH36" s="159">
        <f t="shared" si="49"/>
        <v>6</v>
      </c>
      <c r="AI36" s="325" t="s">
        <v>119</v>
      </c>
      <c r="AJ36" s="335"/>
      <c r="AK36" s="336"/>
      <c r="AL36" s="159">
        <f t="shared" si="50"/>
        <v>6</v>
      </c>
      <c r="AM36" s="160">
        <f t="shared" si="14"/>
        <v>8</v>
      </c>
      <c r="AN36" s="160">
        <f t="shared" si="15"/>
        <v>4</v>
      </c>
      <c r="AO36" s="161">
        <f t="shared" si="36"/>
        <v>24</v>
      </c>
      <c r="AP36" s="171">
        <f t="shared" si="37"/>
        <v>70</v>
      </c>
      <c r="AQ36" s="163">
        <f t="shared" si="28"/>
        <v>2</v>
      </c>
      <c r="AR36" s="78">
        <f t="shared" si="28"/>
        <v>1</v>
      </c>
      <c r="AS36" s="118">
        <f t="shared" si="17"/>
        <v>35</v>
      </c>
      <c r="AT36" s="118">
        <f t="shared" si="18"/>
        <v>35</v>
      </c>
      <c r="AU36" s="20" t="str">
        <f t="shared" si="51"/>
        <v>понедельник</v>
      </c>
      <c r="AV36" s="20" t="str">
        <f t="shared" si="52"/>
        <v>понедельник</v>
      </c>
      <c r="AW36" s="20" t="str">
        <f t="shared" si="53"/>
        <v>понедельник</v>
      </c>
      <c r="AX36" s="21">
        <v>4</v>
      </c>
      <c r="AY36" s="47" t="str">
        <f t="shared" si="19"/>
        <v>7-8</v>
      </c>
      <c r="AZ36" s="25">
        <v>201</v>
      </c>
      <c r="BA36" s="59">
        <f t="shared" si="54"/>
        <v>107.111</v>
      </c>
      <c r="BB36" s="127" t="str">
        <f t="shared" si="54"/>
        <v>15.50-17.00</v>
      </c>
      <c r="BC36" s="66">
        <f t="shared" si="20"/>
        <v>6</v>
      </c>
      <c r="BD36" s="95" t="e">
        <f t="shared" si="45"/>
        <v>#REF!</v>
      </c>
      <c r="BE36" s="95" t="e">
        <f t="shared" si="45"/>
        <v>#REF!</v>
      </c>
    </row>
    <row r="37" spans="1:57" ht="18.75">
      <c r="A37" s="97">
        <v>5</v>
      </c>
      <c r="B37" s="94" t="s">
        <v>80</v>
      </c>
      <c r="C37" s="16" t="s">
        <v>17</v>
      </c>
      <c r="D37" s="164" t="s">
        <v>75</v>
      </c>
      <c r="E37" s="217">
        <v>2</v>
      </c>
      <c r="F37" s="217">
        <v>1</v>
      </c>
      <c r="G37" s="146">
        <v>43894</v>
      </c>
      <c r="H37" s="147" t="s">
        <v>48</v>
      </c>
      <c r="I37" s="148">
        <v>212</v>
      </c>
      <c r="J37" s="149">
        <f t="shared" si="0"/>
        <v>6</v>
      </c>
      <c r="K37" s="322" t="s">
        <v>84</v>
      </c>
      <c r="L37" s="323"/>
      <c r="M37" s="324"/>
      <c r="N37" s="168">
        <f t="shared" si="46"/>
        <v>6</v>
      </c>
      <c r="O37" s="150">
        <f t="shared" si="10"/>
        <v>8</v>
      </c>
      <c r="P37" s="150">
        <f t="shared" si="11"/>
        <v>3</v>
      </c>
      <c r="Q37" s="151">
        <f t="shared" si="30"/>
        <v>23</v>
      </c>
      <c r="R37" s="152"/>
      <c r="S37" s="142">
        <f>G37+AS37</f>
        <v>43929</v>
      </c>
      <c r="T37" s="153" t="str">
        <f t="shared" si="47"/>
        <v>5-6</v>
      </c>
      <c r="U37" s="153">
        <f t="shared" si="47"/>
        <v>212</v>
      </c>
      <c r="V37" s="154">
        <f t="shared" si="47"/>
        <v>6</v>
      </c>
      <c r="W37" s="322" t="s">
        <v>117</v>
      </c>
      <c r="X37" s="323"/>
      <c r="Y37" s="324"/>
      <c r="Z37" s="154">
        <f t="shared" si="48"/>
        <v>6</v>
      </c>
      <c r="AA37" s="155">
        <f t="shared" si="12"/>
        <v>8</v>
      </c>
      <c r="AB37" s="155">
        <f t="shared" si="13"/>
        <v>3</v>
      </c>
      <c r="AC37" s="156">
        <f t="shared" si="33"/>
        <v>23</v>
      </c>
      <c r="AD37" s="152"/>
      <c r="AE37" s="157">
        <v>43964</v>
      </c>
      <c r="AF37" s="158" t="str">
        <f t="shared" si="49"/>
        <v>5-6</v>
      </c>
      <c r="AG37" s="158">
        <f t="shared" si="49"/>
        <v>212</v>
      </c>
      <c r="AH37" s="159">
        <f t="shared" si="49"/>
        <v>6</v>
      </c>
      <c r="AI37" s="325" t="s">
        <v>119</v>
      </c>
      <c r="AJ37" s="335"/>
      <c r="AK37" s="336"/>
      <c r="AL37" s="159">
        <f t="shared" si="50"/>
        <v>6</v>
      </c>
      <c r="AM37" s="160">
        <f t="shared" si="14"/>
        <v>8</v>
      </c>
      <c r="AN37" s="160">
        <f t="shared" si="15"/>
        <v>4</v>
      </c>
      <c r="AO37" s="161">
        <f t="shared" si="36"/>
        <v>24</v>
      </c>
      <c r="AP37" s="171">
        <f t="shared" si="37"/>
        <v>70</v>
      </c>
      <c r="AQ37" s="163">
        <f t="shared" si="28"/>
        <v>2</v>
      </c>
      <c r="AR37" s="78">
        <f>F37</f>
        <v>1</v>
      </c>
      <c r="AS37" s="118">
        <f t="shared" si="17"/>
        <v>35</v>
      </c>
      <c r="AT37" s="118">
        <f t="shared" si="18"/>
        <v>35</v>
      </c>
      <c r="AU37" s="20" t="str">
        <f t="shared" si="51"/>
        <v>среда</v>
      </c>
      <c r="AV37" s="20" t="str">
        <f t="shared" si="52"/>
        <v>среда</v>
      </c>
      <c r="AW37" s="20" t="str">
        <f t="shared" si="53"/>
        <v>среда</v>
      </c>
      <c r="AX37" s="21">
        <v>5</v>
      </c>
      <c r="AY37" s="47" t="str">
        <f t="shared" si="19"/>
        <v>9-10</v>
      </c>
      <c r="AZ37" s="25">
        <v>201</v>
      </c>
      <c r="BA37" s="59">
        <f t="shared" si="54"/>
        <v>107.111</v>
      </c>
      <c r="BB37" s="127" t="str">
        <f t="shared" si="54"/>
        <v>15.50-17.00</v>
      </c>
      <c r="BC37" s="66">
        <f t="shared" si="20"/>
        <v>6</v>
      </c>
      <c r="BD37" s="95" t="e">
        <f t="shared" si="45"/>
        <v>#REF!</v>
      </c>
      <c r="BE37" s="95" t="e">
        <f t="shared" si="45"/>
        <v>#REF!</v>
      </c>
    </row>
    <row r="38" spans="1:57" ht="19.5" thickBot="1">
      <c r="A38" s="122">
        <v>6</v>
      </c>
      <c r="B38" s="117" t="s">
        <v>41</v>
      </c>
      <c r="C38" s="17" t="s">
        <v>17</v>
      </c>
      <c r="D38" s="164" t="s">
        <v>72</v>
      </c>
      <c r="E38" s="217">
        <v>2</v>
      </c>
      <c r="F38" s="217">
        <v>1</v>
      </c>
      <c r="G38" s="114">
        <v>43900</v>
      </c>
      <c r="H38" s="194" t="s">
        <v>53</v>
      </c>
      <c r="I38" s="176">
        <v>201</v>
      </c>
      <c r="J38" s="177">
        <f t="shared" si="0"/>
        <v>6</v>
      </c>
      <c r="K38" s="322" t="s">
        <v>84</v>
      </c>
      <c r="L38" s="323"/>
      <c r="M38" s="324"/>
      <c r="N38" s="178">
        <f t="shared" si="46"/>
        <v>6</v>
      </c>
      <c r="O38" s="179">
        <f t="shared" si="10"/>
        <v>8</v>
      </c>
      <c r="P38" s="179">
        <f t="shared" si="11"/>
        <v>3</v>
      </c>
      <c r="Q38" s="180">
        <f t="shared" si="30"/>
        <v>23</v>
      </c>
      <c r="R38" s="181"/>
      <c r="S38" s="300">
        <v>43928</v>
      </c>
      <c r="T38" s="182" t="str">
        <f t="shared" si="47"/>
        <v>1-2</v>
      </c>
      <c r="U38" s="182">
        <f t="shared" si="47"/>
        <v>201</v>
      </c>
      <c r="V38" s="183">
        <f t="shared" si="47"/>
        <v>6</v>
      </c>
      <c r="W38" s="322" t="s">
        <v>117</v>
      </c>
      <c r="X38" s="323"/>
      <c r="Y38" s="324"/>
      <c r="Z38" s="183">
        <f t="shared" si="48"/>
        <v>6</v>
      </c>
      <c r="AA38" s="184">
        <f t="shared" si="12"/>
        <v>8</v>
      </c>
      <c r="AB38" s="184">
        <f t="shared" si="13"/>
        <v>3</v>
      </c>
      <c r="AC38" s="185">
        <f t="shared" si="33"/>
        <v>23</v>
      </c>
      <c r="AD38" s="181"/>
      <c r="AE38" s="157">
        <v>43970</v>
      </c>
      <c r="AF38" s="186" t="str">
        <f t="shared" si="49"/>
        <v>1-2</v>
      </c>
      <c r="AG38" s="186">
        <f t="shared" si="49"/>
        <v>201</v>
      </c>
      <c r="AH38" s="187">
        <f t="shared" si="49"/>
        <v>6</v>
      </c>
      <c r="AI38" s="325" t="s">
        <v>119</v>
      </c>
      <c r="AJ38" s="335"/>
      <c r="AK38" s="336"/>
      <c r="AL38" s="187">
        <f t="shared" si="50"/>
        <v>6</v>
      </c>
      <c r="AM38" s="188">
        <f t="shared" si="14"/>
        <v>8</v>
      </c>
      <c r="AN38" s="188">
        <f t="shared" si="15"/>
        <v>4</v>
      </c>
      <c r="AO38" s="189">
        <f t="shared" si="36"/>
        <v>24</v>
      </c>
      <c r="AP38" s="190">
        <f t="shared" si="37"/>
        <v>70</v>
      </c>
      <c r="AQ38" s="191">
        <f aca="true" t="shared" si="55" ref="AQ38:AR50">E38</f>
        <v>2</v>
      </c>
      <c r="AR38" s="78">
        <f t="shared" si="55"/>
        <v>1</v>
      </c>
      <c r="AS38" s="118">
        <f t="shared" si="17"/>
        <v>35</v>
      </c>
      <c r="AT38" s="118">
        <f t="shared" si="18"/>
        <v>35</v>
      </c>
      <c r="AU38" s="22" t="str">
        <f t="shared" si="51"/>
        <v>вторник</v>
      </c>
      <c r="AV38" s="22" t="str">
        <f t="shared" si="52"/>
        <v>вторник</v>
      </c>
      <c r="AW38" s="22" t="str">
        <f t="shared" si="53"/>
        <v>вторник</v>
      </c>
      <c r="AX38" s="23">
        <v>5</v>
      </c>
      <c r="AY38" s="55" t="str">
        <f t="shared" si="19"/>
        <v>9-10</v>
      </c>
      <c r="AZ38" s="56">
        <v>201</v>
      </c>
      <c r="BA38" s="59">
        <f t="shared" si="54"/>
        <v>107.111</v>
      </c>
      <c r="BB38" s="127" t="str">
        <f t="shared" si="54"/>
        <v>15.50-17.00</v>
      </c>
      <c r="BC38" s="115">
        <f t="shared" si="20"/>
        <v>6</v>
      </c>
      <c r="BD38" s="95" t="e">
        <f t="shared" si="45"/>
        <v>#REF!</v>
      </c>
      <c r="BE38" s="95" t="e">
        <f t="shared" si="45"/>
        <v>#REF!</v>
      </c>
    </row>
    <row r="39" spans="1:57" ht="84.75" thickBot="1">
      <c r="A39" s="122">
        <v>7</v>
      </c>
      <c r="B39" s="133" t="s">
        <v>111</v>
      </c>
      <c r="C39" s="140" t="s">
        <v>17</v>
      </c>
      <c r="D39" s="207" t="s">
        <v>114</v>
      </c>
      <c r="E39" s="219">
        <v>2</v>
      </c>
      <c r="F39" s="145">
        <v>1</v>
      </c>
      <c r="G39" s="328" t="s">
        <v>123</v>
      </c>
      <c r="H39" s="326"/>
      <c r="I39" s="326"/>
      <c r="J39" s="326"/>
      <c r="K39" s="326"/>
      <c r="L39" s="326"/>
      <c r="M39" s="326"/>
      <c r="N39" s="327"/>
      <c r="O39" s="166">
        <v>20</v>
      </c>
      <c r="P39" s="166">
        <v>3</v>
      </c>
      <c r="Q39" s="167">
        <f t="shared" si="30"/>
        <v>23</v>
      </c>
      <c r="R39" s="165"/>
      <c r="S39" s="329" t="s">
        <v>124</v>
      </c>
      <c r="T39" s="330"/>
      <c r="U39" s="330"/>
      <c r="V39" s="330"/>
      <c r="W39" s="330"/>
      <c r="X39" s="330"/>
      <c r="Y39" s="330"/>
      <c r="Z39" s="331"/>
      <c r="AA39" s="209">
        <v>20</v>
      </c>
      <c r="AB39" s="209">
        <v>3</v>
      </c>
      <c r="AC39" s="210">
        <f t="shared" si="33"/>
        <v>23</v>
      </c>
      <c r="AD39" s="211"/>
      <c r="AE39" s="332" t="s">
        <v>125</v>
      </c>
      <c r="AF39" s="333"/>
      <c r="AG39" s="333"/>
      <c r="AH39" s="333"/>
      <c r="AI39" s="333"/>
      <c r="AJ39" s="333"/>
      <c r="AK39" s="333"/>
      <c r="AL39" s="334"/>
      <c r="AM39" s="212">
        <v>20</v>
      </c>
      <c r="AN39" s="212">
        <v>4</v>
      </c>
      <c r="AO39" s="213">
        <f t="shared" si="36"/>
        <v>24</v>
      </c>
      <c r="AP39" s="214">
        <f t="shared" si="37"/>
        <v>70</v>
      </c>
      <c r="AQ39" s="191"/>
      <c r="AR39" s="78"/>
      <c r="AS39" s="118"/>
      <c r="AT39" s="118"/>
      <c r="AU39" s="22"/>
      <c r="AV39" s="22"/>
      <c r="AW39" s="22"/>
      <c r="AX39" s="23"/>
      <c r="AY39" s="55"/>
      <c r="AZ39" s="56"/>
      <c r="BA39" s="59"/>
      <c r="BB39" s="127"/>
      <c r="BC39" s="115"/>
      <c r="BD39" s="95"/>
      <c r="BE39" s="95"/>
    </row>
    <row r="40" spans="1:57" ht="63.75" thickBot="1">
      <c r="A40" s="122">
        <v>8</v>
      </c>
      <c r="B40" s="87" t="s">
        <v>0</v>
      </c>
      <c r="C40" s="15" t="s">
        <v>18</v>
      </c>
      <c r="D40" s="232" t="s">
        <v>97</v>
      </c>
      <c r="E40" s="145">
        <v>2</v>
      </c>
      <c r="F40" s="145">
        <v>1</v>
      </c>
      <c r="G40" s="299">
        <v>43892</v>
      </c>
      <c r="H40" s="194" t="s">
        <v>53</v>
      </c>
      <c r="I40" s="148" t="s">
        <v>126</v>
      </c>
      <c r="J40" s="149">
        <f t="shared" si="0"/>
        <v>6</v>
      </c>
      <c r="K40" s="322" t="s">
        <v>84</v>
      </c>
      <c r="L40" s="323"/>
      <c r="M40" s="324"/>
      <c r="N40" s="150">
        <v>6</v>
      </c>
      <c r="O40" s="150">
        <f>$AV$4</f>
        <v>8</v>
      </c>
      <c r="P40" s="150">
        <f>$AW$4</f>
        <v>3</v>
      </c>
      <c r="Q40" s="151">
        <f>SUM(N40:P40)+J40</f>
        <v>23</v>
      </c>
      <c r="R40" s="152"/>
      <c r="S40" s="142">
        <v>43934</v>
      </c>
      <c r="T40" s="154" t="str">
        <f>H40</f>
        <v>1-2</v>
      </c>
      <c r="U40" s="154" t="str">
        <f>I40</f>
        <v>206,309,204</v>
      </c>
      <c r="V40" s="154">
        <f>J40</f>
        <v>6</v>
      </c>
      <c r="W40" s="322" t="s">
        <v>117</v>
      </c>
      <c r="X40" s="323"/>
      <c r="Y40" s="324"/>
      <c r="Z40" s="154">
        <f aca="true" t="shared" si="56" ref="Z40:Z47">N40</f>
        <v>6</v>
      </c>
      <c r="AA40" s="155">
        <f>$AV$4</f>
        <v>8</v>
      </c>
      <c r="AB40" s="155">
        <f>$AW$4</f>
        <v>3</v>
      </c>
      <c r="AC40" s="156">
        <f>SUM(Z40:AB40)+V40</f>
        <v>23</v>
      </c>
      <c r="AD40" s="152"/>
      <c r="AE40" s="157">
        <v>43969</v>
      </c>
      <c r="AF40" s="159" t="str">
        <f>H40</f>
        <v>1-2</v>
      </c>
      <c r="AG40" s="159" t="str">
        <f>I40</f>
        <v>206,309,204</v>
      </c>
      <c r="AH40" s="159">
        <f>J40</f>
        <v>6</v>
      </c>
      <c r="AI40" s="325" t="s">
        <v>119</v>
      </c>
      <c r="AJ40" s="335"/>
      <c r="AK40" s="336"/>
      <c r="AL40" s="159">
        <f aca="true" t="shared" si="57" ref="AL40:AL47">Z40</f>
        <v>6</v>
      </c>
      <c r="AM40" s="160">
        <f>$AV$4</f>
        <v>8</v>
      </c>
      <c r="AN40" s="160">
        <f>$AW$4+1</f>
        <v>4</v>
      </c>
      <c r="AO40" s="161">
        <f>SUM(AL40:AN40)+AH40</f>
        <v>24</v>
      </c>
      <c r="AP40" s="162">
        <f>AO40+AC40+Q40</f>
        <v>70</v>
      </c>
      <c r="AQ40" s="191"/>
      <c r="AR40" s="78"/>
      <c r="AS40" s="118"/>
      <c r="AT40" s="118"/>
      <c r="AU40" s="22"/>
      <c r="AV40" s="22"/>
      <c r="AW40" s="22"/>
      <c r="AX40" s="23"/>
      <c r="AY40" s="55"/>
      <c r="AZ40" s="56"/>
      <c r="BA40" s="59"/>
      <c r="BB40" s="127"/>
      <c r="BC40" s="115"/>
      <c r="BD40" s="95"/>
      <c r="BE40" s="95"/>
    </row>
    <row r="41" spans="1:57" s="10" customFormat="1" ht="29.25" customHeight="1" thickBot="1">
      <c r="A41" s="105">
        <v>9</v>
      </c>
      <c r="B41" s="106" t="s">
        <v>45</v>
      </c>
      <c r="C41" s="18" t="s">
        <v>18</v>
      </c>
      <c r="D41" s="192" t="s">
        <v>65</v>
      </c>
      <c r="E41" s="220">
        <v>2</v>
      </c>
      <c r="F41" s="220">
        <v>1</v>
      </c>
      <c r="G41" s="146">
        <v>43896</v>
      </c>
      <c r="H41" s="194" t="s">
        <v>48</v>
      </c>
      <c r="I41" s="195">
        <v>103</v>
      </c>
      <c r="J41" s="195">
        <f t="shared" si="0"/>
        <v>6</v>
      </c>
      <c r="K41" s="322" t="s">
        <v>84</v>
      </c>
      <c r="L41" s="323"/>
      <c r="M41" s="324"/>
      <c r="N41" s="196">
        <f aca="true" t="shared" si="58" ref="N41:N47">BC41</f>
        <v>6</v>
      </c>
      <c r="O41" s="196">
        <f t="shared" si="10"/>
        <v>8</v>
      </c>
      <c r="P41" s="196">
        <f t="shared" si="11"/>
        <v>3</v>
      </c>
      <c r="Q41" s="197">
        <f t="shared" si="30"/>
        <v>23</v>
      </c>
      <c r="R41" s="198"/>
      <c r="S41" s="142">
        <f>G41+AS41</f>
        <v>43931</v>
      </c>
      <c r="T41" s="199" t="str">
        <f t="shared" si="47"/>
        <v>5-6</v>
      </c>
      <c r="U41" s="199">
        <f t="shared" si="47"/>
        <v>103</v>
      </c>
      <c r="V41" s="199">
        <f t="shared" si="47"/>
        <v>6</v>
      </c>
      <c r="W41" s="322" t="s">
        <v>117</v>
      </c>
      <c r="X41" s="323"/>
      <c r="Y41" s="324"/>
      <c r="Z41" s="199">
        <f t="shared" si="56"/>
        <v>6</v>
      </c>
      <c r="AA41" s="200">
        <f t="shared" si="12"/>
        <v>8</v>
      </c>
      <c r="AB41" s="200">
        <f t="shared" si="13"/>
        <v>3</v>
      </c>
      <c r="AC41" s="201">
        <f t="shared" si="33"/>
        <v>23</v>
      </c>
      <c r="AD41" s="198"/>
      <c r="AE41" s="157">
        <v>43602</v>
      </c>
      <c r="AF41" s="202" t="str">
        <f t="shared" si="49"/>
        <v>5-6</v>
      </c>
      <c r="AG41" s="202">
        <f t="shared" si="49"/>
        <v>103</v>
      </c>
      <c r="AH41" s="202">
        <f t="shared" si="49"/>
        <v>6</v>
      </c>
      <c r="AI41" s="325" t="s">
        <v>119</v>
      </c>
      <c r="AJ41" s="335"/>
      <c r="AK41" s="336"/>
      <c r="AL41" s="202">
        <f t="shared" si="57"/>
        <v>6</v>
      </c>
      <c r="AM41" s="203">
        <f t="shared" si="14"/>
        <v>8</v>
      </c>
      <c r="AN41" s="203">
        <f t="shared" si="15"/>
        <v>4</v>
      </c>
      <c r="AO41" s="204">
        <f t="shared" si="36"/>
        <v>24</v>
      </c>
      <c r="AP41" s="205">
        <f t="shared" si="37"/>
        <v>70</v>
      </c>
      <c r="AQ41" s="206">
        <f t="shared" si="55"/>
        <v>2</v>
      </c>
      <c r="AR41" s="83">
        <f t="shared" si="55"/>
        <v>1</v>
      </c>
      <c r="AS41" s="118">
        <f t="shared" si="17"/>
        <v>35</v>
      </c>
      <c r="AT41" s="118">
        <f t="shared" si="18"/>
        <v>35</v>
      </c>
      <c r="AU41" s="26" t="str">
        <f t="shared" si="51"/>
        <v>пятница</v>
      </c>
      <c r="AV41" s="26" t="str">
        <f t="shared" si="52"/>
        <v>пятница</v>
      </c>
      <c r="AW41" s="26" t="str">
        <f t="shared" si="53"/>
        <v>пятница</v>
      </c>
      <c r="AX41" s="27">
        <v>5</v>
      </c>
      <c r="AY41" s="53" t="str">
        <f t="shared" si="19"/>
        <v>9-10</v>
      </c>
      <c r="AZ41" s="54">
        <v>201</v>
      </c>
      <c r="BA41" s="59">
        <f>BA38</f>
        <v>107.111</v>
      </c>
      <c r="BB41" s="127" t="str">
        <f>BB38</f>
        <v>15.50-17.00</v>
      </c>
      <c r="BC41" s="75">
        <f t="shared" si="20"/>
        <v>6</v>
      </c>
      <c r="BD41" s="95" t="e">
        <f>BD37</f>
        <v>#REF!</v>
      </c>
      <c r="BE41" s="95" t="e">
        <f>BE37</f>
        <v>#REF!</v>
      </c>
    </row>
    <row r="42" spans="1:57" ht="19.5" thickBot="1">
      <c r="A42" s="97">
        <v>1</v>
      </c>
      <c r="B42" s="94" t="s">
        <v>42</v>
      </c>
      <c r="C42" s="15" t="s">
        <v>18</v>
      </c>
      <c r="D42" s="164" t="s">
        <v>72</v>
      </c>
      <c r="E42" s="215">
        <v>2</v>
      </c>
      <c r="F42" s="216">
        <v>2</v>
      </c>
      <c r="G42" s="146">
        <v>43900</v>
      </c>
      <c r="H42" s="194" t="s">
        <v>48</v>
      </c>
      <c r="I42" s="148">
        <v>201</v>
      </c>
      <c r="J42" s="149">
        <f t="shared" si="0"/>
        <v>6</v>
      </c>
      <c r="K42" s="322" t="s">
        <v>84</v>
      </c>
      <c r="L42" s="323"/>
      <c r="M42" s="324"/>
      <c r="N42" s="168">
        <f t="shared" si="58"/>
        <v>6</v>
      </c>
      <c r="O42" s="150">
        <f t="shared" si="10"/>
        <v>8</v>
      </c>
      <c r="P42" s="150">
        <f t="shared" si="11"/>
        <v>3</v>
      </c>
      <c r="Q42" s="251">
        <f>SUM(N42:P42)+J42</f>
        <v>23</v>
      </c>
      <c r="R42" s="152"/>
      <c r="S42" s="142">
        <v>43928</v>
      </c>
      <c r="T42" s="153" t="str">
        <f aca="true" t="shared" si="59" ref="T42:V44">H42</f>
        <v>5-6</v>
      </c>
      <c r="U42" s="153">
        <f t="shared" si="59"/>
        <v>201</v>
      </c>
      <c r="V42" s="154">
        <f t="shared" si="59"/>
        <v>6</v>
      </c>
      <c r="W42" s="322" t="s">
        <v>117</v>
      </c>
      <c r="X42" s="323"/>
      <c r="Y42" s="324"/>
      <c r="Z42" s="154">
        <f t="shared" si="56"/>
        <v>6</v>
      </c>
      <c r="AA42" s="155">
        <f t="shared" si="12"/>
        <v>8</v>
      </c>
      <c r="AB42" s="155">
        <f t="shared" si="13"/>
        <v>3</v>
      </c>
      <c r="AC42" s="156">
        <f>SUM(Z42:AB42)+V42</f>
        <v>23</v>
      </c>
      <c r="AD42" s="152"/>
      <c r="AE42" s="157">
        <v>43963</v>
      </c>
      <c r="AF42" s="158" t="str">
        <f>H42</f>
        <v>5-6</v>
      </c>
      <c r="AG42" s="158">
        <f>I42</f>
        <v>201</v>
      </c>
      <c r="AH42" s="159">
        <f t="shared" si="49"/>
        <v>6</v>
      </c>
      <c r="AI42" s="325" t="s">
        <v>119</v>
      </c>
      <c r="AJ42" s="335"/>
      <c r="AK42" s="336"/>
      <c r="AL42" s="159">
        <f t="shared" si="57"/>
        <v>6</v>
      </c>
      <c r="AM42" s="160">
        <f t="shared" si="14"/>
        <v>8</v>
      </c>
      <c r="AN42" s="160">
        <f t="shared" si="15"/>
        <v>4</v>
      </c>
      <c r="AO42" s="161">
        <f t="shared" si="36"/>
        <v>24</v>
      </c>
      <c r="AP42" s="162">
        <f t="shared" si="37"/>
        <v>70</v>
      </c>
      <c r="AQ42" s="163">
        <f t="shared" si="55"/>
        <v>2</v>
      </c>
      <c r="AR42" s="78">
        <f t="shared" si="55"/>
        <v>2</v>
      </c>
      <c r="AS42" s="118">
        <f t="shared" si="17"/>
        <v>35</v>
      </c>
      <c r="AT42" s="118">
        <f t="shared" si="18"/>
        <v>35</v>
      </c>
      <c r="AU42" s="20" t="str">
        <f t="shared" si="51"/>
        <v>вторник</v>
      </c>
      <c r="AV42" s="20" t="str">
        <f t="shared" si="52"/>
        <v>вторник</v>
      </c>
      <c r="AW42" s="20" t="str">
        <f t="shared" si="53"/>
        <v>вторник</v>
      </c>
      <c r="AX42" s="21">
        <v>5</v>
      </c>
      <c r="AY42" s="47" t="str">
        <f t="shared" si="19"/>
        <v>9-10</v>
      </c>
      <c r="AZ42" s="25">
        <v>210</v>
      </c>
      <c r="BA42" s="59">
        <v>107</v>
      </c>
      <c r="BB42" s="127" t="str">
        <f t="shared" si="54"/>
        <v>15.50-17.00</v>
      </c>
      <c r="BC42" s="66">
        <f t="shared" si="20"/>
        <v>6</v>
      </c>
      <c r="BD42" s="95" t="e">
        <f>BD41</f>
        <v>#REF!</v>
      </c>
      <c r="BE42" s="95" t="e">
        <f>BE41</f>
        <v>#REF!</v>
      </c>
    </row>
    <row r="43" spans="1:57" ht="19.5" thickBot="1">
      <c r="A43" s="97">
        <v>2</v>
      </c>
      <c r="B43" s="94" t="s">
        <v>59</v>
      </c>
      <c r="C43" s="15" t="s">
        <v>17</v>
      </c>
      <c r="D43" s="164" t="s">
        <v>81</v>
      </c>
      <c r="E43" s="217">
        <v>2</v>
      </c>
      <c r="F43" s="217">
        <v>2</v>
      </c>
      <c r="G43" s="146">
        <v>43892</v>
      </c>
      <c r="H43" s="194" t="s">
        <v>48</v>
      </c>
      <c r="I43" s="148">
        <v>102</v>
      </c>
      <c r="J43" s="149">
        <f t="shared" si="0"/>
        <v>6</v>
      </c>
      <c r="K43" s="322" t="s">
        <v>84</v>
      </c>
      <c r="L43" s="323"/>
      <c r="M43" s="324"/>
      <c r="N43" s="168">
        <f t="shared" si="58"/>
        <v>6</v>
      </c>
      <c r="O43" s="150">
        <f t="shared" si="10"/>
        <v>8</v>
      </c>
      <c r="P43" s="150">
        <f t="shared" si="11"/>
        <v>3</v>
      </c>
      <c r="Q43" s="251">
        <f>SUM(N43:P43)+J43</f>
        <v>23</v>
      </c>
      <c r="R43" s="152"/>
      <c r="S43" s="142">
        <f>G43+AS43</f>
        <v>43927</v>
      </c>
      <c r="T43" s="153" t="str">
        <f t="shared" si="59"/>
        <v>5-6</v>
      </c>
      <c r="U43" s="153">
        <f t="shared" si="59"/>
        <v>102</v>
      </c>
      <c r="V43" s="154">
        <f t="shared" si="59"/>
        <v>6</v>
      </c>
      <c r="W43" s="322" t="s">
        <v>117</v>
      </c>
      <c r="X43" s="323"/>
      <c r="Y43" s="324"/>
      <c r="Z43" s="154">
        <f t="shared" si="56"/>
        <v>6</v>
      </c>
      <c r="AA43" s="155">
        <f t="shared" si="12"/>
        <v>8</v>
      </c>
      <c r="AB43" s="155">
        <f t="shared" si="13"/>
        <v>3</v>
      </c>
      <c r="AC43" s="156">
        <f>SUM(Z43:AB43)+V43</f>
        <v>23</v>
      </c>
      <c r="AD43" s="152"/>
      <c r="AE43" s="157">
        <v>43969</v>
      </c>
      <c r="AF43" s="158" t="str">
        <f>H43</f>
        <v>5-6</v>
      </c>
      <c r="AG43" s="158">
        <f t="shared" si="49"/>
        <v>102</v>
      </c>
      <c r="AH43" s="159">
        <f t="shared" si="49"/>
        <v>6</v>
      </c>
      <c r="AI43" s="325" t="s">
        <v>119</v>
      </c>
      <c r="AJ43" s="335"/>
      <c r="AK43" s="336"/>
      <c r="AL43" s="159">
        <f t="shared" si="57"/>
        <v>6</v>
      </c>
      <c r="AM43" s="160">
        <f t="shared" si="14"/>
        <v>8</v>
      </c>
      <c r="AN43" s="160">
        <f t="shared" si="15"/>
        <v>4</v>
      </c>
      <c r="AO43" s="161">
        <f t="shared" si="36"/>
        <v>24</v>
      </c>
      <c r="AP43" s="171">
        <f t="shared" si="37"/>
        <v>70</v>
      </c>
      <c r="AQ43" s="163">
        <f t="shared" si="55"/>
        <v>2</v>
      </c>
      <c r="AR43" s="78">
        <f t="shared" si="55"/>
        <v>2</v>
      </c>
      <c r="AS43" s="118">
        <f t="shared" si="17"/>
        <v>35</v>
      </c>
      <c r="AT43" s="118">
        <f t="shared" si="18"/>
        <v>35</v>
      </c>
      <c r="AU43" s="20" t="str">
        <f t="shared" si="51"/>
        <v>понедельник</v>
      </c>
      <c r="AV43" s="20" t="str">
        <f t="shared" si="52"/>
        <v>понедельник</v>
      </c>
      <c r="AW43" s="20" t="str">
        <f t="shared" si="53"/>
        <v>понедельник</v>
      </c>
      <c r="AX43" s="21">
        <v>5</v>
      </c>
      <c r="AY43" s="47" t="str">
        <f t="shared" si="19"/>
        <v>9-10</v>
      </c>
      <c r="AZ43" s="25">
        <v>210</v>
      </c>
      <c r="BA43" s="59">
        <f t="shared" si="54"/>
        <v>107</v>
      </c>
      <c r="BB43" s="127" t="str">
        <f t="shared" si="54"/>
        <v>15.50-17.00</v>
      </c>
      <c r="BC43" s="66">
        <f t="shared" si="20"/>
        <v>6</v>
      </c>
      <c r="BD43" s="95" t="e">
        <f>BD42</f>
        <v>#REF!</v>
      </c>
      <c r="BE43" s="95" t="e">
        <f>BE42</f>
        <v>#REF!</v>
      </c>
    </row>
    <row r="44" spans="1:57" ht="32.25" thickBot="1">
      <c r="A44" s="97">
        <v>3</v>
      </c>
      <c r="B44" s="98" t="s">
        <v>51</v>
      </c>
      <c r="C44" s="16" t="s">
        <v>17</v>
      </c>
      <c r="D44" s="164" t="s">
        <v>73</v>
      </c>
      <c r="E44" s="217">
        <v>2</v>
      </c>
      <c r="F44" s="217">
        <v>2</v>
      </c>
      <c r="G44" s="146">
        <v>43893</v>
      </c>
      <c r="H44" s="194" t="s">
        <v>53</v>
      </c>
      <c r="I44" s="148">
        <v>110</v>
      </c>
      <c r="J44" s="149">
        <f t="shared" si="0"/>
        <v>6</v>
      </c>
      <c r="K44" s="322" t="s">
        <v>84</v>
      </c>
      <c r="L44" s="323"/>
      <c r="M44" s="324"/>
      <c r="N44" s="168">
        <f t="shared" si="58"/>
        <v>6</v>
      </c>
      <c r="O44" s="150">
        <f t="shared" si="10"/>
        <v>8</v>
      </c>
      <c r="P44" s="150">
        <f t="shared" si="11"/>
        <v>3</v>
      </c>
      <c r="Q44" s="251">
        <f>SUM(N44:P44)+J44</f>
        <v>23</v>
      </c>
      <c r="R44" s="152"/>
      <c r="S44" s="142">
        <v>43935</v>
      </c>
      <c r="T44" s="153" t="str">
        <f t="shared" si="59"/>
        <v>1-2</v>
      </c>
      <c r="U44" s="153">
        <f t="shared" si="59"/>
        <v>110</v>
      </c>
      <c r="V44" s="154">
        <f t="shared" si="59"/>
        <v>6</v>
      </c>
      <c r="W44" s="322" t="s">
        <v>117</v>
      </c>
      <c r="X44" s="323"/>
      <c r="Y44" s="324"/>
      <c r="Z44" s="154">
        <f t="shared" si="56"/>
        <v>6</v>
      </c>
      <c r="AA44" s="155">
        <f t="shared" si="12"/>
        <v>8</v>
      </c>
      <c r="AB44" s="155">
        <f t="shared" si="13"/>
        <v>3</v>
      </c>
      <c r="AC44" s="156">
        <f>SUM(Z44:AB44)+V44</f>
        <v>23</v>
      </c>
      <c r="AD44" s="152"/>
      <c r="AE44" s="157">
        <v>43970</v>
      </c>
      <c r="AF44" s="158" t="str">
        <f>H44</f>
        <v>1-2</v>
      </c>
      <c r="AG44" s="158">
        <f>I44</f>
        <v>110</v>
      </c>
      <c r="AH44" s="159">
        <f t="shared" si="49"/>
        <v>6</v>
      </c>
      <c r="AI44" s="325" t="s">
        <v>119</v>
      </c>
      <c r="AJ44" s="335"/>
      <c r="AK44" s="336"/>
      <c r="AL44" s="159">
        <f t="shared" si="57"/>
        <v>6</v>
      </c>
      <c r="AM44" s="160">
        <f t="shared" si="14"/>
        <v>8</v>
      </c>
      <c r="AN44" s="160">
        <f t="shared" si="15"/>
        <v>4</v>
      </c>
      <c r="AO44" s="161">
        <f t="shared" si="36"/>
        <v>24</v>
      </c>
      <c r="AP44" s="171">
        <f t="shared" si="37"/>
        <v>70</v>
      </c>
      <c r="AQ44" s="163">
        <f t="shared" si="55"/>
        <v>2</v>
      </c>
      <c r="AR44" s="78">
        <f t="shared" si="55"/>
        <v>2</v>
      </c>
      <c r="AS44" s="118">
        <f t="shared" si="17"/>
        <v>35</v>
      </c>
      <c r="AT44" s="118">
        <f t="shared" si="18"/>
        <v>35</v>
      </c>
      <c r="AU44" s="20" t="str">
        <f t="shared" si="51"/>
        <v>вторник</v>
      </c>
      <c r="AV44" s="20" t="str">
        <f t="shared" si="52"/>
        <v>вторник</v>
      </c>
      <c r="AW44" s="20" t="str">
        <f t="shared" si="53"/>
        <v>вторник</v>
      </c>
      <c r="AX44" s="21">
        <v>5</v>
      </c>
      <c r="AY44" s="47" t="str">
        <f t="shared" si="19"/>
        <v>9-10</v>
      </c>
      <c r="AZ44" s="25">
        <v>210</v>
      </c>
      <c r="BA44" s="59">
        <f t="shared" si="54"/>
        <v>107</v>
      </c>
      <c r="BB44" s="127" t="str">
        <f t="shared" si="54"/>
        <v>15.50-17.00</v>
      </c>
      <c r="BC44" s="66">
        <f t="shared" si="20"/>
        <v>6</v>
      </c>
      <c r="BD44" s="95" t="e">
        <f t="shared" si="45"/>
        <v>#REF!</v>
      </c>
      <c r="BE44" s="95" t="e">
        <f t="shared" si="45"/>
        <v>#REF!</v>
      </c>
    </row>
    <row r="45" spans="1:57" ht="32.25" thickBot="1">
      <c r="A45" s="97">
        <v>4</v>
      </c>
      <c r="B45" s="94" t="s">
        <v>47</v>
      </c>
      <c r="C45" s="16" t="s">
        <v>18</v>
      </c>
      <c r="D45" s="164" t="s">
        <v>74</v>
      </c>
      <c r="E45" s="217">
        <v>2</v>
      </c>
      <c r="F45" s="217">
        <v>2</v>
      </c>
      <c r="G45" s="146">
        <v>43893</v>
      </c>
      <c r="H45" s="194" t="s">
        <v>48</v>
      </c>
      <c r="I45" s="148">
        <v>112</v>
      </c>
      <c r="J45" s="149">
        <f t="shared" si="0"/>
        <v>6</v>
      </c>
      <c r="K45" s="322" t="s">
        <v>84</v>
      </c>
      <c r="L45" s="323"/>
      <c r="M45" s="324"/>
      <c r="N45" s="168">
        <f t="shared" si="58"/>
        <v>6</v>
      </c>
      <c r="O45" s="150">
        <f t="shared" si="10"/>
        <v>8</v>
      </c>
      <c r="P45" s="150">
        <f t="shared" si="11"/>
        <v>3</v>
      </c>
      <c r="Q45" s="151">
        <f t="shared" si="30"/>
        <v>23</v>
      </c>
      <c r="R45" s="152"/>
      <c r="S45" s="142">
        <v>43935</v>
      </c>
      <c r="T45" s="153" t="str">
        <f t="shared" si="47"/>
        <v>5-6</v>
      </c>
      <c r="U45" s="153">
        <f t="shared" si="47"/>
        <v>112</v>
      </c>
      <c r="V45" s="154">
        <f t="shared" si="47"/>
        <v>6</v>
      </c>
      <c r="W45" s="322" t="s">
        <v>117</v>
      </c>
      <c r="X45" s="323"/>
      <c r="Y45" s="324"/>
      <c r="Z45" s="154">
        <f t="shared" si="56"/>
        <v>6</v>
      </c>
      <c r="AA45" s="155">
        <f t="shared" si="12"/>
        <v>8</v>
      </c>
      <c r="AB45" s="155">
        <f t="shared" si="13"/>
        <v>3</v>
      </c>
      <c r="AC45" s="156">
        <f t="shared" si="33"/>
        <v>23</v>
      </c>
      <c r="AD45" s="152"/>
      <c r="AE45" s="157">
        <v>43970</v>
      </c>
      <c r="AF45" s="158" t="str">
        <f t="shared" si="49"/>
        <v>5-6</v>
      </c>
      <c r="AG45" s="158">
        <f t="shared" si="49"/>
        <v>112</v>
      </c>
      <c r="AH45" s="159">
        <f t="shared" si="49"/>
        <v>6</v>
      </c>
      <c r="AI45" s="325" t="s">
        <v>119</v>
      </c>
      <c r="AJ45" s="335"/>
      <c r="AK45" s="336"/>
      <c r="AL45" s="159">
        <f t="shared" si="57"/>
        <v>6</v>
      </c>
      <c r="AM45" s="160">
        <f t="shared" si="14"/>
        <v>8</v>
      </c>
      <c r="AN45" s="160">
        <f t="shared" si="15"/>
        <v>4</v>
      </c>
      <c r="AO45" s="161">
        <f t="shared" si="36"/>
        <v>24</v>
      </c>
      <c r="AP45" s="171">
        <f t="shared" si="37"/>
        <v>70</v>
      </c>
      <c r="AQ45" s="163">
        <f t="shared" si="55"/>
        <v>2</v>
      </c>
      <c r="AR45" s="78">
        <f t="shared" si="55"/>
        <v>2</v>
      </c>
      <c r="AS45" s="118">
        <f t="shared" si="17"/>
        <v>35</v>
      </c>
      <c r="AT45" s="118">
        <f t="shared" si="18"/>
        <v>35</v>
      </c>
      <c r="AU45" s="20" t="str">
        <f t="shared" si="51"/>
        <v>вторник</v>
      </c>
      <c r="AV45" s="20" t="str">
        <f t="shared" si="52"/>
        <v>вторник</v>
      </c>
      <c r="AW45" s="20" t="str">
        <f t="shared" si="53"/>
        <v>вторник</v>
      </c>
      <c r="AX45" s="21">
        <v>5</v>
      </c>
      <c r="AY45" s="47" t="str">
        <f t="shared" si="19"/>
        <v>9-10</v>
      </c>
      <c r="AZ45" s="25">
        <v>210</v>
      </c>
      <c r="BA45" s="59">
        <f t="shared" si="54"/>
        <v>107</v>
      </c>
      <c r="BB45" s="127" t="str">
        <f t="shared" si="54"/>
        <v>15.50-17.00</v>
      </c>
      <c r="BC45" s="66">
        <f t="shared" si="20"/>
        <v>6</v>
      </c>
      <c r="BD45" s="95" t="e">
        <f aca="true" t="shared" si="60" ref="BD45:BE47">BD43</f>
        <v>#REF!</v>
      </c>
      <c r="BE45" s="95" t="e">
        <f t="shared" si="60"/>
        <v>#REF!</v>
      </c>
    </row>
    <row r="46" spans="1:57" ht="26.25" customHeight="1" thickBot="1">
      <c r="A46" s="97">
        <v>5</v>
      </c>
      <c r="B46" s="94" t="s">
        <v>55</v>
      </c>
      <c r="C46" s="16" t="s">
        <v>17</v>
      </c>
      <c r="D46" s="164" t="s">
        <v>75</v>
      </c>
      <c r="E46" s="217">
        <v>2</v>
      </c>
      <c r="F46" s="217">
        <v>2</v>
      </c>
      <c r="G46" s="146">
        <v>43903</v>
      </c>
      <c r="H46" s="194" t="s">
        <v>48</v>
      </c>
      <c r="I46" s="148">
        <v>307</v>
      </c>
      <c r="J46" s="149">
        <f t="shared" si="0"/>
        <v>6</v>
      </c>
      <c r="K46" s="322" t="s">
        <v>84</v>
      </c>
      <c r="L46" s="323"/>
      <c r="M46" s="324"/>
      <c r="N46" s="168">
        <f t="shared" si="58"/>
        <v>6</v>
      </c>
      <c r="O46" s="150">
        <f t="shared" si="10"/>
        <v>8</v>
      </c>
      <c r="P46" s="150">
        <f t="shared" si="11"/>
        <v>3</v>
      </c>
      <c r="Q46" s="151">
        <f t="shared" si="30"/>
        <v>23</v>
      </c>
      <c r="R46" s="152"/>
      <c r="S46" s="142">
        <f>G46+AS46</f>
        <v>43938</v>
      </c>
      <c r="T46" s="153" t="str">
        <f t="shared" si="47"/>
        <v>5-6</v>
      </c>
      <c r="U46" s="153">
        <f t="shared" si="47"/>
        <v>307</v>
      </c>
      <c r="V46" s="154">
        <f t="shared" si="47"/>
        <v>6</v>
      </c>
      <c r="W46" s="322" t="s">
        <v>117</v>
      </c>
      <c r="X46" s="323"/>
      <c r="Y46" s="324"/>
      <c r="Z46" s="154">
        <f t="shared" si="56"/>
        <v>6</v>
      </c>
      <c r="AA46" s="155">
        <f t="shared" si="12"/>
        <v>8</v>
      </c>
      <c r="AB46" s="155">
        <f t="shared" si="13"/>
        <v>3</v>
      </c>
      <c r="AC46" s="156">
        <f t="shared" si="33"/>
        <v>23</v>
      </c>
      <c r="AD46" s="152"/>
      <c r="AE46" s="157">
        <v>43966</v>
      </c>
      <c r="AF46" s="158" t="str">
        <f t="shared" si="49"/>
        <v>5-6</v>
      </c>
      <c r="AG46" s="158">
        <f t="shared" si="49"/>
        <v>307</v>
      </c>
      <c r="AH46" s="159">
        <f t="shared" si="49"/>
        <v>6</v>
      </c>
      <c r="AI46" s="325" t="s">
        <v>119</v>
      </c>
      <c r="AJ46" s="335"/>
      <c r="AK46" s="336"/>
      <c r="AL46" s="159">
        <f t="shared" si="57"/>
        <v>6</v>
      </c>
      <c r="AM46" s="160">
        <f t="shared" si="14"/>
        <v>8</v>
      </c>
      <c r="AN46" s="160">
        <f t="shared" si="15"/>
        <v>4</v>
      </c>
      <c r="AO46" s="161">
        <f t="shared" si="36"/>
        <v>24</v>
      </c>
      <c r="AP46" s="171">
        <f t="shared" si="37"/>
        <v>70</v>
      </c>
      <c r="AQ46" s="163">
        <f t="shared" si="55"/>
        <v>2</v>
      </c>
      <c r="AR46" s="78">
        <f>F46</f>
        <v>2</v>
      </c>
      <c r="AS46" s="118">
        <f t="shared" si="17"/>
        <v>35</v>
      </c>
      <c r="AT46" s="118">
        <f t="shared" si="18"/>
        <v>35</v>
      </c>
      <c r="AU46" s="20" t="str">
        <f t="shared" si="51"/>
        <v>пятница</v>
      </c>
      <c r="AV46" s="20" t="str">
        <f t="shared" si="52"/>
        <v>пятница</v>
      </c>
      <c r="AW46" s="20" t="str">
        <f t="shared" si="53"/>
        <v>пятница</v>
      </c>
      <c r="AX46" s="21">
        <v>5</v>
      </c>
      <c r="AY46" s="47" t="str">
        <f t="shared" si="19"/>
        <v>9-10</v>
      </c>
      <c r="AZ46" s="25">
        <v>210</v>
      </c>
      <c r="BA46" s="59">
        <f t="shared" si="54"/>
        <v>107</v>
      </c>
      <c r="BB46" s="127" t="str">
        <f t="shared" si="54"/>
        <v>15.50-17.00</v>
      </c>
      <c r="BC46" s="66">
        <f t="shared" si="20"/>
        <v>6</v>
      </c>
      <c r="BD46" s="95" t="e">
        <f t="shared" si="60"/>
        <v>#REF!</v>
      </c>
      <c r="BE46" s="95" t="e">
        <f t="shared" si="60"/>
        <v>#REF!</v>
      </c>
    </row>
    <row r="47" spans="1:57" ht="24.75" customHeight="1" thickBot="1">
      <c r="A47" s="122">
        <v>6</v>
      </c>
      <c r="B47" s="117" t="s">
        <v>41</v>
      </c>
      <c r="C47" s="17" t="s">
        <v>17</v>
      </c>
      <c r="D47" s="164" t="s">
        <v>72</v>
      </c>
      <c r="E47" s="218">
        <v>2</v>
      </c>
      <c r="F47" s="218">
        <v>2</v>
      </c>
      <c r="G47" s="146">
        <v>43894</v>
      </c>
      <c r="H47" s="194" t="s">
        <v>48</v>
      </c>
      <c r="I47" s="176">
        <v>201</v>
      </c>
      <c r="J47" s="177">
        <f t="shared" si="0"/>
        <v>6</v>
      </c>
      <c r="K47" s="322" t="s">
        <v>84</v>
      </c>
      <c r="L47" s="323"/>
      <c r="M47" s="324"/>
      <c r="N47" s="178">
        <f t="shared" si="58"/>
        <v>6</v>
      </c>
      <c r="O47" s="179">
        <f t="shared" si="10"/>
        <v>8</v>
      </c>
      <c r="P47" s="179">
        <f t="shared" si="11"/>
        <v>3</v>
      </c>
      <c r="Q47" s="180">
        <f t="shared" si="30"/>
        <v>23</v>
      </c>
      <c r="R47" s="181"/>
      <c r="S47" s="142">
        <v>43936</v>
      </c>
      <c r="T47" s="182" t="str">
        <f t="shared" si="47"/>
        <v>5-6</v>
      </c>
      <c r="U47" s="182">
        <f t="shared" si="47"/>
        <v>201</v>
      </c>
      <c r="V47" s="183">
        <f t="shared" si="47"/>
        <v>6</v>
      </c>
      <c r="W47" s="322" t="s">
        <v>117</v>
      </c>
      <c r="X47" s="323"/>
      <c r="Y47" s="324"/>
      <c r="Z47" s="183">
        <f t="shared" si="56"/>
        <v>6</v>
      </c>
      <c r="AA47" s="184">
        <f t="shared" si="12"/>
        <v>8</v>
      </c>
      <c r="AB47" s="184">
        <f t="shared" si="13"/>
        <v>3</v>
      </c>
      <c r="AC47" s="185">
        <f t="shared" si="33"/>
        <v>23</v>
      </c>
      <c r="AD47" s="181"/>
      <c r="AE47" s="157">
        <f>S47+AT47</f>
        <v>43971</v>
      </c>
      <c r="AF47" s="186" t="str">
        <f t="shared" si="49"/>
        <v>5-6</v>
      </c>
      <c r="AG47" s="186">
        <f t="shared" si="49"/>
        <v>201</v>
      </c>
      <c r="AH47" s="187">
        <f t="shared" si="49"/>
        <v>6</v>
      </c>
      <c r="AI47" s="325" t="s">
        <v>119</v>
      </c>
      <c r="AJ47" s="335"/>
      <c r="AK47" s="336"/>
      <c r="AL47" s="187">
        <f t="shared" si="57"/>
        <v>6</v>
      </c>
      <c r="AM47" s="188">
        <f t="shared" si="14"/>
        <v>8</v>
      </c>
      <c r="AN47" s="188">
        <f t="shared" si="15"/>
        <v>4</v>
      </c>
      <c r="AO47" s="189">
        <f t="shared" si="36"/>
        <v>24</v>
      </c>
      <c r="AP47" s="190">
        <f t="shared" si="37"/>
        <v>70</v>
      </c>
      <c r="AQ47" s="191">
        <f t="shared" si="55"/>
        <v>2</v>
      </c>
      <c r="AR47" s="78">
        <f t="shared" si="55"/>
        <v>2</v>
      </c>
      <c r="AS47" s="118">
        <f t="shared" si="17"/>
        <v>35</v>
      </c>
      <c r="AT47" s="118">
        <f t="shared" si="18"/>
        <v>35</v>
      </c>
      <c r="AU47" s="22" t="str">
        <f t="shared" si="51"/>
        <v>среда</v>
      </c>
      <c r="AV47" s="22" t="str">
        <f t="shared" si="52"/>
        <v>среда</v>
      </c>
      <c r="AW47" s="22" t="str">
        <f t="shared" si="53"/>
        <v>среда</v>
      </c>
      <c r="AX47" s="23">
        <v>5</v>
      </c>
      <c r="AY47" s="55" t="str">
        <f t="shared" si="19"/>
        <v>9-10</v>
      </c>
      <c r="AZ47" s="56">
        <v>210</v>
      </c>
      <c r="BA47" s="59">
        <f t="shared" si="54"/>
        <v>107</v>
      </c>
      <c r="BB47" s="127" t="str">
        <f t="shared" si="54"/>
        <v>15.50-17.00</v>
      </c>
      <c r="BC47" s="115">
        <f t="shared" si="20"/>
        <v>6</v>
      </c>
      <c r="BD47" s="95" t="e">
        <f t="shared" si="60"/>
        <v>#REF!</v>
      </c>
      <c r="BE47" s="95" t="e">
        <f t="shared" si="60"/>
        <v>#REF!</v>
      </c>
    </row>
    <row r="48" spans="1:57" ht="84.75" thickBot="1">
      <c r="A48" s="122">
        <v>7</v>
      </c>
      <c r="B48" s="133" t="s">
        <v>112</v>
      </c>
      <c r="C48" s="140" t="s">
        <v>17</v>
      </c>
      <c r="D48" s="207" t="s">
        <v>114</v>
      </c>
      <c r="E48" s="219">
        <v>2</v>
      </c>
      <c r="F48" s="145" t="s">
        <v>98</v>
      </c>
      <c r="G48" s="328" t="s">
        <v>123</v>
      </c>
      <c r="H48" s="326"/>
      <c r="I48" s="326"/>
      <c r="J48" s="326"/>
      <c r="K48" s="326"/>
      <c r="L48" s="326"/>
      <c r="M48" s="326"/>
      <c r="N48" s="327"/>
      <c r="O48" s="166">
        <v>20</v>
      </c>
      <c r="P48" s="166">
        <v>3</v>
      </c>
      <c r="Q48" s="167">
        <f>SUM(N48:P48)+J48</f>
        <v>23</v>
      </c>
      <c r="R48" s="165"/>
      <c r="S48" s="329" t="s">
        <v>124</v>
      </c>
      <c r="T48" s="330"/>
      <c r="U48" s="330"/>
      <c r="V48" s="330"/>
      <c r="W48" s="330"/>
      <c r="X48" s="330"/>
      <c r="Y48" s="330"/>
      <c r="Z48" s="331"/>
      <c r="AA48" s="209">
        <v>20</v>
      </c>
      <c r="AB48" s="209">
        <v>3</v>
      </c>
      <c r="AC48" s="210">
        <f>SUM(Z48:AB48)+V48</f>
        <v>23</v>
      </c>
      <c r="AD48" s="211"/>
      <c r="AE48" s="332" t="s">
        <v>125</v>
      </c>
      <c r="AF48" s="333"/>
      <c r="AG48" s="333"/>
      <c r="AH48" s="333"/>
      <c r="AI48" s="333"/>
      <c r="AJ48" s="333"/>
      <c r="AK48" s="333"/>
      <c r="AL48" s="334"/>
      <c r="AM48" s="212">
        <v>20</v>
      </c>
      <c r="AN48" s="212">
        <v>4</v>
      </c>
      <c r="AO48" s="213">
        <f t="shared" si="36"/>
        <v>24</v>
      </c>
      <c r="AP48" s="214">
        <f t="shared" si="37"/>
        <v>70</v>
      </c>
      <c r="AQ48" s="191"/>
      <c r="AR48" s="78"/>
      <c r="AS48" s="118"/>
      <c r="AT48" s="118"/>
      <c r="AU48" s="22"/>
      <c r="AV48" s="22"/>
      <c r="AW48" s="22"/>
      <c r="AX48" s="23"/>
      <c r="AY48" s="55"/>
      <c r="AZ48" s="56"/>
      <c r="BA48" s="59"/>
      <c r="BB48" s="127"/>
      <c r="BC48" s="115"/>
      <c r="BD48" s="95"/>
      <c r="BE48" s="95"/>
    </row>
    <row r="49" spans="1:57" ht="63.75" thickBot="1">
      <c r="A49" s="122">
        <v>8</v>
      </c>
      <c r="B49" s="87" t="s">
        <v>0</v>
      </c>
      <c r="C49" s="15" t="s">
        <v>18</v>
      </c>
      <c r="D49" s="232" t="s">
        <v>97</v>
      </c>
      <c r="E49" s="145">
        <v>2</v>
      </c>
      <c r="F49" s="145">
        <v>2</v>
      </c>
      <c r="G49" s="299">
        <v>43892</v>
      </c>
      <c r="H49" s="194" t="s">
        <v>53</v>
      </c>
      <c r="I49" s="148" t="s">
        <v>122</v>
      </c>
      <c r="J49" s="149">
        <f t="shared" si="0"/>
        <v>6</v>
      </c>
      <c r="K49" s="322" t="s">
        <v>84</v>
      </c>
      <c r="L49" s="323"/>
      <c r="M49" s="324"/>
      <c r="N49" s="150">
        <v>6</v>
      </c>
      <c r="O49" s="150">
        <f>$AV$4</f>
        <v>8</v>
      </c>
      <c r="P49" s="150">
        <f>$AW$4</f>
        <v>3</v>
      </c>
      <c r="Q49" s="251">
        <f>SUM(N49:P49)+J49</f>
        <v>23</v>
      </c>
      <c r="R49" s="152"/>
      <c r="S49" s="142">
        <v>43934</v>
      </c>
      <c r="T49" s="154" t="str">
        <f aca="true" t="shared" si="61" ref="T49:V50">H49</f>
        <v>1-2</v>
      </c>
      <c r="U49" s="154" t="str">
        <f t="shared" si="61"/>
        <v>206,107,204</v>
      </c>
      <c r="V49" s="154">
        <f t="shared" si="61"/>
        <v>6</v>
      </c>
      <c r="W49" s="322" t="s">
        <v>117</v>
      </c>
      <c r="X49" s="323"/>
      <c r="Y49" s="324"/>
      <c r="Z49" s="154">
        <f>N49</f>
        <v>6</v>
      </c>
      <c r="AA49" s="155">
        <f>$AV$4</f>
        <v>8</v>
      </c>
      <c r="AB49" s="155">
        <f>$AW$4</f>
        <v>3</v>
      </c>
      <c r="AC49" s="156">
        <f>SUM(Z49:AB49)+V49</f>
        <v>23</v>
      </c>
      <c r="AD49" s="152"/>
      <c r="AE49" s="157">
        <v>43969</v>
      </c>
      <c r="AF49" s="159" t="str">
        <f>H49</f>
        <v>1-2</v>
      </c>
      <c r="AG49" s="159" t="str">
        <f>I49</f>
        <v>206,107,204</v>
      </c>
      <c r="AH49" s="159">
        <f aca="true" t="shared" si="62" ref="AF49:AH50">J49</f>
        <v>6</v>
      </c>
      <c r="AI49" s="325" t="s">
        <v>119</v>
      </c>
      <c r="AJ49" s="335"/>
      <c r="AK49" s="336"/>
      <c r="AL49" s="159">
        <f>Z49</f>
        <v>6</v>
      </c>
      <c r="AM49" s="160">
        <f>$AV$4</f>
        <v>8</v>
      </c>
      <c r="AN49" s="160">
        <f>$AW$4+1</f>
        <v>4</v>
      </c>
      <c r="AO49" s="161">
        <f t="shared" si="36"/>
        <v>24</v>
      </c>
      <c r="AP49" s="162">
        <f t="shared" si="37"/>
        <v>70</v>
      </c>
      <c r="AQ49" s="191"/>
      <c r="AR49" s="78"/>
      <c r="AS49" s="118"/>
      <c r="AT49" s="118"/>
      <c r="AU49" s="22"/>
      <c r="AV49" s="22"/>
      <c r="AW49" s="22"/>
      <c r="AX49" s="23"/>
      <c r="AY49" s="55"/>
      <c r="AZ49" s="56"/>
      <c r="BA49" s="59"/>
      <c r="BB49" s="127"/>
      <c r="BC49" s="115"/>
      <c r="BD49" s="95"/>
      <c r="BE49" s="95"/>
    </row>
    <row r="50" spans="1:57" s="10" customFormat="1" ht="32.25" customHeight="1" thickBot="1">
      <c r="A50" s="105">
        <v>9</v>
      </c>
      <c r="B50" s="106" t="s">
        <v>45</v>
      </c>
      <c r="C50" s="18" t="s">
        <v>18</v>
      </c>
      <c r="D50" s="221" t="s">
        <v>65</v>
      </c>
      <c r="E50" s="220">
        <v>2</v>
      </c>
      <c r="F50" s="220">
        <v>2</v>
      </c>
      <c r="G50" s="146">
        <v>43896</v>
      </c>
      <c r="H50" s="147" t="s">
        <v>52</v>
      </c>
      <c r="I50" s="195">
        <v>103</v>
      </c>
      <c r="J50" s="195">
        <f t="shared" si="0"/>
        <v>6</v>
      </c>
      <c r="K50" s="322" t="s">
        <v>84</v>
      </c>
      <c r="L50" s="323"/>
      <c r="M50" s="324"/>
      <c r="N50" s="196">
        <f>BC50</f>
        <v>6</v>
      </c>
      <c r="O50" s="196">
        <f t="shared" si="10"/>
        <v>8</v>
      </c>
      <c r="P50" s="196">
        <f t="shared" si="11"/>
        <v>3</v>
      </c>
      <c r="Q50" s="197">
        <f>SUM(N50:P50)+J50</f>
        <v>23</v>
      </c>
      <c r="R50" s="198"/>
      <c r="S50" s="142">
        <f>G50+AS50</f>
        <v>43931</v>
      </c>
      <c r="T50" s="199" t="str">
        <f t="shared" si="61"/>
        <v>3-4</v>
      </c>
      <c r="U50" s="199">
        <f t="shared" si="61"/>
        <v>103</v>
      </c>
      <c r="V50" s="199">
        <f t="shared" si="61"/>
        <v>6</v>
      </c>
      <c r="W50" s="322" t="s">
        <v>117</v>
      </c>
      <c r="X50" s="323"/>
      <c r="Y50" s="324"/>
      <c r="Z50" s="199">
        <f>N50</f>
        <v>6</v>
      </c>
      <c r="AA50" s="200">
        <f t="shared" si="12"/>
        <v>8</v>
      </c>
      <c r="AB50" s="200">
        <f t="shared" si="13"/>
        <v>3</v>
      </c>
      <c r="AC50" s="201">
        <f>SUM(Z50:AB50)+V50</f>
        <v>23</v>
      </c>
      <c r="AD50" s="198"/>
      <c r="AE50" s="157">
        <v>43602</v>
      </c>
      <c r="AF50" s="202" t="str">
        <f t="shared" si="62"/>
        <v>3-4</v>
      </c>
      <c r="AG50" s="202">
        <f t="shared" si="62"/>
        <v>103</v>
      </c>
      <c r="AH50" s="202">
        <f t="shared" si="62"/>
        <v>6</v>
      </c>
      <c r="AI50" s="325" t="s">
        <v>119</v>
      </c>
      <c r="AJ50" s="335"/>
      <c r="AK50" s="336"/>
      <c r="AL50" s="202">
        <f>Z50</f>
        <v>6</v>
      </c>
      <c r="AM50" s="203">
        <f t="shared" si="14"/>
        <v>8</v>
      </c>
      <c r="AN50" s="203">
        <f t="shared" si="15"/>
        <v>4</v>
      </c>
      <c r="AO50" s="204">
        <f>SUM(AL50:AN50)+AH50</f>
        <v>24</v>
      </c>
      <c r="AP50" s="205">
        <f>AO50+AC50+Q50</f>
        <v>70</v>
      </c>
      <c r="AQ50" s="206">
        <f t="shared" si="55"/>
        <v>2</v>
      </c>
      <c r="AR50" s="83">
        <f t="shared" si="55"/>
        <v>2</v>
      </c>
      <c r="AS50" s="118">
        <f t="shared" si="17"/>
        <v>35</v>
      </c>
      <c r="AT50" s="118">
        <f t="shared" si="18"/>
        <v>35</v>
      </c>
      <c r="AU50" s="26" t="str">
        <f t="shared" si="51"/>
        <v>пятница</v>
      </c>
      <c r="AV50" s="26" t="str">
        <f t="shared" si="52"/>
        <v>пятница</v>
      </c>
      <c r="AW50" s="26" t="str">
        <f t="shared" si="53"/>
        <v>пятница</v>
      </c>
      <c r="AX50" s="27">
        <v>5</v>
      </c>
      <c r="AY50" s="53" t="str">
        <f t="shared" si="19"/>
        <v>9-10</v>
      </c>
      <c r="AZ50" s="54">
        <v>210</v>
      </c>
      <c r="BA50" s="59">
        <f>BA47</f>
        <v>107</v>
      </c>
      <c r="BB50" s="127" t="str">
        <f>BB47</f>
        <v>15.50-17.00</v>
      </c>
      <c r="BC50" s="75">
        <f t="shared" si="20"/>
        <v>6</v>
      </c>
      <c r="BD50" s="95" t="e">
        <f>BD46</f>
        <v>#REF!</v>
      </c>
      <c r="BE50" s="95" t="e">
        <f>BE46</f>
        <v>#REF!</v>
      </c>
    </row>
    <row r="51" spans="1:57" ht="32.25" customHeight="1" thickBot="1">
      <c r="A51" s="31"/>
      <c r="D51" s="430" t="s">
        <v>63</v>
      </c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1"/>
      <c r="AQ51" s="430"/>
      <c r="BD51" s="95"/>
      <c r="BE51" s="95"/>
    </row>
    <row r="52" spans="1:57" s="8" customFormat="1" ht="19.5" customHeight="1">
      <c r="A52" s="303" t="s">
        <v>3</v>
      </c>
      <c r="B52" s="305" t="s">
        <v>14</v>
      </c>
      <c r="C52" s="362" t="s">
        <v>16</v>
      </c>
      <c r="D52" s="363" t="s">
        <v>62</v>
      </c>
      <c r="E52" s="366" t="s">
        <v>4</v>
      </c>
      <c r="F52" s="366" t="s">
        <v>5</v>
      </c>
      <c r="G52" s="404" t="s">
        <v>9</v>
      </c>
      <c r="H52" s="405"/>
      <c r="I52" s="405"/>
      <c r="J52" s="405"/>
      <c r="K52" s="405"/>
      <c r="L52" s="405"/>
      <c r="M52" s="405"/>
      <c r="N52" s="405"/>
      <c r="O52" s="405"/>
      <c r="P52" s="405"/>
      <c r="Q52" s="406"/>
      <c r="R52" s="383"/>
      <c r="S52" s="420" t="s">
        <v>10</v>
      </c>
      <c r="T52" s="421"/>
      <c r="U52" s="421"/>
      <c r="V52" s="421"/>
      <c r="W52" s="421"/>
      <c r="X52" s="421"/>
      <c r="Y52" s="421"/>
      <c r="Z52" s="421"/>
      <c r="AA52" s="421"/>
      <c r="AB52" s="421"/>
      <c r="AC52" s="422"/>
      <c r="AD52" s="383"/>
      <c r="AE52" s="385" t="s">
        <v>54</v>
      </c>
      <c r="AF52" s="386"/>
      <c r="AG52" s="386"/>
      <c r="AH52" s="386"/>
      <c r="AI52" s="386"/>
      <c r="AJ52" s="386"/>
      <c r="AK52" s="386"/>
      <c r="AL52" s="386"/>
      <c r="AM52" s="386"/>
      <c r="AN52" s="386"/>
      <c r="AO52" s="451"/>
      <c r="AP52" s="337" t="s">
        <v>39</v>
      </c>
      <c r="AQ52" s="407" t="s">
        <v>4</v>
      </c>
      <c r="AR52" s="442" t="s">
        <v>5</v>
      </c>
      <c r="AS52" s="46"/>
      <c r="AT52" s="46"/>
      <c r="AU52" s="46"/>
      <c r="AV52" s="5"/>
      <c r="AW52" s="5"/>
      <c r="AX52" s="5"/>
      <c r="AY52" s="5"/>
      <c r="AZ52" s="5"/>
      <c r="BA52" s="5"/>
      <c r="BB52" s="5"/>
      <c r="BC52" s="5"/>
      <c r="BD52" s="95"/>
      <c r="BE52" s="95"/>
    </row>
    <row r="53" spans="1:57" s="8" customFormat="1" ht="19.5" customHeight="1">
      <c r="A53" s="303"/>
      <c r="B53" s="306"/>
      <c r="C53" s="308"/>
      <c r="D53" s="364"/>
      <c r="E53" s="366"/>
      <c r="F53" s="366"/>
      <c r="G53" s="340" t="s">
        <v>6</v>
      </c>
      <c r="H53" s="341"/>
      <c r="I53" s="341"/>
      <c r="J53" s="341"/>
      <c r="K53" s="341"/>
      <c r="L53" s="341"/>
      <c r="M53" s="341"/>
      <c r="N53" s="341"/>
      <c r="O53" s="341"/>
      <c r="P53" s="341"/>
      <c r="Q53" s="342"/>
      <c r="R53" s="383"/>
      <c r="S53" s="409" t="s">
        <v>6</v>
      </c>
      <c r="T53" s="410"/>
      <c r="U53" s="410"/>
      <c r="V53" s="410"/>
      <c r="W53" s="410"/>
      <c r="X53" s="410"/>
      <c r="Y53" s="410"/>
      <c r="Z53" s="410"/>
      <c r="AA53" s="410"/>
      <c r="AB53" s="410"/>
      <c r="AC53" s="411"/>
      <c r="AD53" s="383"/>
      <c r="AE53" s="412" t="s">
        <v>6</v>
      </c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338"/>
      <c r="AQ53" s="407"/>
      <c r="AR53" s="443"/>
      <c r="AS53" s="11"/>
      <c r="AT53" s="11"/>
      <c r="AU53" s="11"/>
      <c r="AV53" s="5"/>
      <c r="AW53" s="5"/>
      <c r="AX53" s="5"/>
      <c r="AY53" s="5"/>
      <c r="AZ53" s="5"/>
      <c r="BA53" s="5"/>
      <c r="BB53" s="5"/>
      <c r="BC53" s="5"/>
      <c r="BD53" s="95"/>
      <c r="BE53" s="95"/>
    </row>
    <row r="54" spans="1:57" s="8" customFormat="1" ht="19.5" customHeight="1">
      <c r="A54" s="303"/>
      <c r="B54" s="306"/>
      <c r="C54" s="308"/>
      <c r="D54" s="364"/>
      <c r="E54" s="366"/>
      <c r="F54" s="366"/>
      <c r="G54" s="387" t="s">
        <v>33</v>
      </c>
      <c r="H54" s="388"/>
      <c r="I54" s="388"/>
      <c r="J54" s="389"/>
      <c r="K54" s="387" t="s">
        <v>56</v>
      </c>
      <c r="L54" s="388"/>
      <c r="M54" s="388"/>
      <c r="N54" s="389"/>
      <c r="O54" s="393" t="s">
        <v>58</v>
      </c>
      <c r="P54" s="380" t="s">
        <v>37</v>
      </c>
      <c r="Q54" s="380" t="s">
        <v>38</v>
      </c>
      <c r="R54" s="383"/>
      <c r="S54" s="347" t="s">
        <v>33</v>
      </c>
      <c r="T54" s="348"/>
      <c r="U54" s="348"/>
      <c r="V54" s="349"/>
      <c r="W54" s="347" t="s">
        <v>56</v>
      </c>
      <c r="X54" s="348"/>
      <c r="Y54" s="348"/>
      <c r="Z54" s="349"/>
      <c r="AA54" s="396" t="s">
        <v>58</v>
      </c>
      <c r="AB54" s="399" t="s">
        <v>37</v>
      </c>
      <c r="AC54" s="399" t="s">
        <v>38</v>
      </c>
      <c r="AD54" s="383"/>
      <c r="AE54" s="353" t="s">
        <v>33</v>
      </c>
      <c r="AF54" s="354"/>
      <c r="AG54" s="354"/>
      <c r="AH54" s="355"/>
      <c r="AI54" s="353" t="s">
        <v>56</v>
      </c>
      <c r="AJ54" s="354"/>
      <c r="AK54" s="354"/>
      <c r="AL54" s="355"/>
      <c r="AM54" s="359" t="s">
        <v>58</v>
      </c>
      <c r="AN54" s="414" t="s">
        <v>37</v>
      </c>
      <c r="AO54" s="435" t="s">
        <v>38</v>
      </c>
      <c r="AP54" s="338"/>
      <c r="AQ54" s="407"/>
      <c r="AR54" s="443"/>
      <c r="AS54" s="11"/>
      <c r="AT54" s="11"/>
      <c r="AU54" s="11"/>
      <c r="AV54" s="5"/>
      <c r="AW54" s="5"/>
      <c r="AX54" s="5"/>
      <c r="AY54" s="5"/>
      <c r="AZ54" s="5"/>
      <c r="BA54" s="5"/>
      <c r="BB54" s="5"/>
      <c r="BC54" s="5"/>
      <c r="BD54" s="95"/>
      <c r="BE54" s="95"/>
    </row>
    <row r="55" spans="1:57" s="8" customFormat="1" ht="19.5" customHeight="1">
      <c r="A55" s="303"/>
      <c r="B55" s="306"/>
      <c r="C55" s="308"/>
      <c r="D55" s="364"/>
      <c r="E55" s="366"/>
      <c r="F55" s="366"/>
      <c r="G55" s="390"/>
      <c r="H55" s="391"/>
      <c r="I55" s="391"/>
      <c r="J55" s="392"/>
      <c r="K55" s="390"/>
      <c r="L55" s="391"/>
      <c r="M55" s="391"/>
      <c r="N55" s="392"/>
      <c r="O55" s="394"/>
      <c r="P55" s="381"/>
      <c r="Q55" s="381"/>
      <c r="R55" s="383"/>
      <c r="S55" s="350"/>
      <c r="T55" s="351"/>
      <c r="U55" s="351"/>
      <c r="V55" s="352"/>
      <c r="W55" s="350"/>
      <c r="X55" s="351"/>
      <c r="Y55" s="351"/>
      <c r="Z55" s="352"/>
      <c r="AA55" s="397"/>
      <c r="AB55" s="400"/>
      <c r="AC55" s="400"/>
      <c r="AD55" s="383"/>
      <c r="AE55" s="356"/>
      <c r="AF55" s="357"/>
      <c r="AG55" s="357"/>
      <c r="AH55" s="358"/>
      <c r="AI55" s="356"/>
      <c r="AJ55" s="357"/>
      <c r="AK55" s="357"/>
      <c r="AL55" s="358"/>
      <c r="AM55" s="360"/>
      <c r="AN55" s="415"/>
      <c r="AO55" s="436"/>
      <c r="AP55" s="338"/>
      <c r="AQ55" s="407"/>
      <c r="AR55" s="443"/>
      <c r="AS55" s="11"/>
      <c r="AT55" s="11"/>
      <c r="AU55" s="11"/>
      <c r="AV55" s="5"/>
      <c r="AW55" s="5"/>
      <c r="AX55" s="5"/>
      <c r="AY55" s="5"/>
      <c r="AZ55" s="5"/>
      <c r="BA55" s="5"/>
      <c r="BB55" s="5"/>
      <c r="BC55" s="5"/>
      <c r="BD55" s="95"/>
      <c r="BE55" s="95"/>
    </row>
    <row r="56" spans="1:57" s="8" customFormat="1" ht="19.5" customHeight="1">
      <c r="A56" s="303"/>
      <c r="B56" s="306"/>
      <c r="C56" s="308"/>
      <c r="D56" s="364"/>
      <c r="E56" s="366"/>
      <c r="F56" s="366"/>
      <c r="G56" s="368" t="s">
        <v>7</v>
      </c>
      <c r="H56" s="402" t="s">
        <v>30</v>
      </c>
      <c r="I56" s="402" t="s">
        <v>8</v>
      </c>
      <c r="J56" s="402" t="s">
        <v>29</v>
      </c>
      <c r="K56" s="368" t="s">
        <v>7</v>
      </c>
      <c r="L56" s="402" t="s">
        <v>8</v>
      </c>
      <c r="M56" s="402" t="s">
        <v>30</v>
      </c>
      <c r="N56" s="427" t="s">
        <v>29</v>
      </c>
      <c r="O56" s="394"/>
      <c r="P56" s="381"/>
      <c r="Q56" s="381"/>
      <c r="R56" s="383"/>
      <c r="S56" s="374" t="s">
        <v>7</v>
      </c>
      <c r="T56" s="376" t="s">
        <v>30</v>
      </c>
      <c r="U56" s="376" t="s">
        <v>8</v>
      </c>
      <c r="V56" s="376" t="s">
        <v>29</v>
      </c>
      <c r="W56" s="374" t="s">
        <v>7</v>
      </c>
      <c r="X56" s="372" t="s">
        <v>8</v>
      </c>
      <c r="Y56" s="448" t="s">
        <v>30</v>
      </c>
      <c r="Z56" s="372" t="s">
        <v>29</v>
      </c>
      <c r="AA56" s="397"/>
      <c r="AB56" s="400"/>
      <c r="AC56" s="400"/>
      <c r="AD56" s="383"/>
      <c r="AE56" s="378" t="s">
        <v>7</v>
      </c>
      <c r="AF56" s="425" t="s">
        <v>30</v>
      </c>
      <c r="AG56" s="425" t="s">
        <v>8</v>
      </c>
      <c r="AH56" s="425" t="s">
        <v>29</v>
      </c>
      <c r="AI56" s="378" t="s">
        <v>7</v>
      </c>
      <c r="AJ56" s="370" t="s">
        <v>8</v>
      </c>
      <c r="AK56" s="439" t="s">
        <v>30</v>
      </c>
      <c r="AL56" s="370" t="s">
        <v>29</v>
      </c>
      <c r="AM56" s="360"/>
      <c r="AN56" s="415"/>
      <c r="AO56" s="436"/>
      <c r="AP56" s="338"/>
      <c r="AQ56" s="407"/>
      <c r="AR56" s="443"/>
      <c r="AS56" s="423" t="s">
        <v>24</v>
      </c>
      <c r="AT56" s="424"/>
      <c r="AU56" s="11">
        <v>23</v>
      </c>
      <c r="AV56" s="11">
        <v>23</v>
      </c>
      <c r="AW56" s="11">
        <v>24</v>
      </c>
      <c r="AX56" s="423" t="s">
        <v>25</v>
      </c>
      <c r="AY56" s="424"/>
      <c r="AZ56" s="49" t="s">
        <v>8</v>
      </c>
      <c r="BA56" s="319" t="s">
        <v>28</v>
      </c>
      <c r="BB56" s="437"/>
      <c r="BC56" s="320"/>
      <c r="BD56" s="95"/>
      <c r="BE56" s="95"/>
    </row>
    <row r="57" spans="1:57" s="9" customFormat="1" ht="19.5" customHeight="1" thickBot="1">
      <c r="A57" s="304"/>
      <c r="B57" s="306"/>
      <c r="C57" s="308"/>
      <c r="D57" s="364"/>
      <c r="E57" s="429"/>
      <c r="F57" s="429"/>
      <c r="G57" s="438"/>
      <c r="H57" s="368"/>
      <c r="I57" s="368"/>
      <c r="J57" s="368"/>
      <c r="K57" s="438"/>
      <c r="L57" s="368"/>
      <c r="M57" s="368"/>
      <c r="N57" s="433"/>
      <c r="O57" s="394"/>
      <c r="P57" s="381"/>
      <c r="Q57" s="381"/>
      <c r="R57" s="432"/>
      <c r="S57" s="434"/>
      <c r="T57" s="374"/>
      <c r="U57" s="374"/>
      <c r="V57" s="374"/>
      <c r="W57" s="434"/>
      <c r="X57" s="447"/>
      <c r="Y57" s="449"/>
      <c r="Z57" s="447"/>
      <c r="AA57" s="397"/>
      <c r="AB57" s="400"/>
      <c r="AC57" s="400"/>
      <c r="AD57" s="432"/>
      <c r="AE57" s="450"/>
      <c r="AF57" s="378"/>
      <c r="AG57" s="378"/>
      <c r="AH57" s="378"/>
      <c r="AI57" s="450"/>
      <c r="AJ57" s="441"/>
      <c r="AK57" s="440"/>
      <c r="AL57" s="441"/>
      <c r="AM57" s="360"/>
      <c r="AN57" s="415"/>
      <c r="AO57" s="436"/>
      <c r="AP57" s="452"/>
      <c r="AQ57" s="408"/>
      <c r="AR57" s="444"/>
      <c r="AS57" s="72" t="s">
        <v>12</v>
      </c>
      <c r="AT57" s="72" t="s">
        <v>13</v>
      </c>
      <c r="AU57" s="107" t="s">
        <v>21</v>
      </c>
      <c r="AV57" s="107" t="s">
        <v>22</v>
      </c>
      <c r="AW57" s="107" t="s">
        <v>23</v>
      </c>
      <c r="AX57" s="107" t="s">
        <v>26</v>
      </c>
      <c r="AY57" s="107" t="s">
        <v>20</v>
      </c>
      <c r="AZ57" s="108" t="s">
        <v>27</v>
      </c>
      <c r="BA57" s="73" t="s">
        <v>31</v>
      </c>
      <c r="BB57" s="73" t="s">
        <v>32</v>
      </c>
      <c r="BC57" s="73" t="s">
        <v>29</v>
      </c>
      <c r="BD57" s="103"/>
      <c r="BE57" s="103"/>
    </row>
    <row r="58" spans="1:57" ht="48.75" customHeight="1" thickBot="1">
      <c r="A58" s="264">
        <v>1</v>
      </c>
      <c r="B58" s="270" t="s">
        <v>108</v>
      </c>
      <c r="C58" s="271" t="s">
        <v>17</v>
      </c>
      <c r="D58" s="272" t="s">
        <v>109</v>
      </c>
      <c r="E58" s="261">
        <v>1</v>
      </c>
      <c r="F58" s="261">
        <v>2</v>
      </c>
      <c r="G58" s="235">
        <v>43889</v>
      </c>
      <c r="H58" s="236" t="s">
        <v>52</v>
      </c>
      <c r="I58" s="237">
        <v>204</v>
      </c>
      <c r="J58" s="237">
        <f aca="true" t="shared" si="63" ref="J58:J67">$AU$4</f>
        <v>6</v>
      </c>
      <c r="K58" s="235">
        <v>43889</v>
      </c>
      <c r="L58" s="273">
        <f>I58</f>
        <v>204</v>
      </c>
      <c r="M58" s="274" t="s">
        <v>48</v>
      </c>
      <c r="N58" s="238">
        <f aca="true" t="shared" si="64" ref="N58:N64">BC58</f>
        <v>6</v>
      </c>
      <c r="O58" s="238">
        <v>8</v>
      </c>
      <c r="P58" s="238">
        <f aca="true" t="shared" si="65" ref="P58:P67">$AW$4</f>
        <v>3</v>
      </c>
      <c r="Q58" s="239">
        <f aca="true" t="shared" si="66" ref="Q58:Q64">SUM(N58:P58)+J58</f>
        <v>23</v>
      </c>
      <c r="R58" s="240"/>
      <c r="S58" s="241">
        <v>43924</v>
      </c>
      <c r="T58" s="242" t="str">
        <f aca="true" t="shared" si="67" ref="T58:V67">H58</f>
        <v>3-4</v>
      </c>
      <c r="U58" s="242">
        <f t="shared" si="67"/>
        <v>204</v>
      </c>
      <c r="V58" s="242">
        <f t="shared" si="67"/>
        <v>6</v>
      </c>
      <c r="W58" s="241">
        <f aca="true" t="shared" si="68" ref="W58:W64">K58+BD58</f>
        <v>43924</v>
      </c>
      <c r="X58" s="242">
        <f aca="true" t="shared" si="69" ref="X58:Z67">L58</f>
        <v>204</v>
      </c>
      <c r="Y58" s="275" t="str">
        <f t="shared" si="69"/>
        <v>5-6</v>
      </c>
      <c r="Z58" s="242">
        <f t="shared" si="69"/>
        <v>6</v>
      </c>
      <c r="AA58" s="243">
        <f aca="true" t="shared" si="70" ref="AA58:AA67">$AV$4</f>
        <v>8</v>
      </c>
      <c r="AB58" s="243">
        <f aca="true" t="shared" si="71" ref="AB58:AB67">$AW$4</f>
        <v>3</v>
      </c>
      <c r="AC58" s="244">
        <f aca="true" t="shared" si="72" ref="AC58:AC64">SUM(Z58:AB58)+V58</f>
        <v>23</v>
      </c>
      <c r="AD58" s="240"/>
      <c r="AE58" s="157">
        <v>43973</v>
      </c>
      <c r="AF58" s="246" t="str">
        <f aca="true" t="shared" si="73" ref="AF58:AH67">H58</f>
        <v>3-4</v>
      </c>
      <c r="AG58" s="246">
        <f t="shared" si="73"/>
        <v>204</v>
      </c>
      <c r="AH58" s="246">
        <f t="shared" si="73"/>
        <v>6</v>
      </c>
      <c r="AI58" s="245">
        <v>43978</v>
      </c>
      <c r="AJ58" s="246">
        <f aca="true" t="shared" si="74" ref="AJ58:AL67">X58</f>
        <v>204</v>
      </c>
      <c r="AK58" s="276" t="str">
        <f t="shared" si="74"/>
        <v>5-6</v>
      </c>
      <c r="AL58" s="246">
        <f t="shared" si="74"/>
        <v>6</v>
      </c>
      <c r="AM58" s="247">
        <f aca="true" t="shared" si="75" ref="AM58:AM67">$AV$4</f>
        <v>8</v>
      </c>
      <c r="AN58" s="247">
        <f aca="true" t="shared" si="76" ref="AN58:AN67">$AW$4+1</f>
        <v>4</v>
      </c>
      <c r="AO58" s="248">
        <f aca="true" t="shared" si="77" ref="AO58:AO64">SUM(AL58:AN58)+AH58</f>
        <v>24</v>
      </c>
      <c r="AP58" s="277">
        <f aca="true" t="shared" si="78" ref="AP58:AP64">AO58+AC58+Q58</f>
        <v>70</v>
      </c>
      <c r="AQ58" s="268">
        <f aca="true" t="shared" si="79" ref="AQ58:AR67">E58</f>
        <v>1</v>
      </c>
      <c r="AR58" s="78">
        <f t="shared" si="79"/>
        <v>2</v>
      </c>
      <c r="AS58" s="120">
        <v>35</v>
      </c>
      <c r="AT58" s="121">
        <v>35</v>
      </c>
      <c r="AU58" s="28" t="str">
        <f aca="true" t="shared" si="80" ref="AU58:AU64">TEXT(G58,"ДДДДДДД")</f>
        <v>пятница</v>
      </c>
      <c r="AV58" s="28" t="str">
        <f aca="true" t="shared" si="81" ref="AV58:AV64">TEXT(S58,"ДДДДДДД")</f>
        <v>пятница</v>
      </c>
      <c r="AW58" s="28" t="str">
        <f aca="true" t="shared" si="82" ref="AW58:AW64">TEXT(AE58,"ДДДДДДД")</f>
        <v>пятница</v>
      </c>
      <c r="AX58" s="29">
        <v>3</v>
      </c>
      <c r="AY58" s="45" t="str">
        <f aca="true" t="shared" si="83" ref="AY58:AY64">IF(AX58=3,"5-6",IF(AX58=4,"7-8","9-10"))</f>
        <v>5-6</v>
      </c>
      <c r="AZ58" s="101">
        <v>203</v>
      </c>
      <c r="BA58" s="74" t="s">
        <v>40</v>
      </c>
      <c r="BB58" s="70" t="s">
        <v>49</v>
      </c>
      <c r="BC58" s="104">
        <f aca="true" t="shared" si="84" ref="BC58:BC67">$BC$11</f>
        <v>6</v>
      </c>
      <c r="BD58" s="99">
        <v>35</v>
      </c>
      <c r="BE58" s="99">
        <v>36</v>
      </c>
    </row>
    <row r="59" spans="1:57" s="10" customFormat="1" ht="61.5" thickBot="1">
      <c r="A59" s="265">
        <v>2</v>
      </c>
      <c r="B59" s="296" t="s">
        <v>131</v>
      </c>
      <c r="C59" s="30" t="s">
        <v>18</v>
      </c>
      <c r="D59" s="222" t="s">
        <v>109</v>
      </c>
      <c r="E59" s="165">
        <v>1</v>
      </c>
      <c r="F59" s="165">
        <v>2</v>
      </c>
      <c r="G59" s="141">
        <v>43889</v>
      </c>
      <c r="H59" s="147" t="s">
        <v>53</v>
      </c>
      <c r="I59" s="148">
        <v>102</v>
      </c>
      <c r="J59" s="148">
        <f t="shared" si="63"/>
        <v>6</v>
      </c>
      <c r="K59" s="141">
        <v>43886</v>
      </c>
      <c r="L59" s="278">
        <f aca="true" t="shared" si="85" ref="L59:L64">I59</f>
        <v>102</v>
      </c>
      <c r="M59" s="274" t="s">
        <v>48</v>
      </c>
      <c r="N59" s="168">
        <f t="shared" si="64"/>
        <v>6</v>
      </c>
      <c r="O59" s="168">
        <f aca="true" t="shared" si="86" ref="O59:O67">$AV$4</f>
        <v>8</v>
      </c>
      <c r="P59" s="168">
        <f t="shared" si="65"/>
        <v>3</v>
      </c>
      <c r="Q59" s="262">
        <f t="shared" si="66"/>
        <v>23</v>
      </c>
      <c r="R59" s="229"/>
      <c r="S59" s="241">
        <v>43924</v>
      </c>
      <c r="T59" s="113" t="str">
        <f t="shared" si="67"/>
        <v>1-2</v>
      </c>
      <c r="U59" s="153">
        <f t="shared" si="67"/>
        <v>102</v>
      </c>
      <c r="V59" s="153">
        <f t="shared" si="67"/>
        <v>6</v>
      </c>
      <c r="W59" s="143">
        <f t="shared" si="68"/>
        <v>43921</v>
      </c>
      <c r="X59" s="153">
        <f t="shared" si="69"/>
        <v>102</v>
      </c>
      <c r="Y59" s="169" t="str">
        <f t="shared" si="69"/>
        <v>5-6</v>
      </c>
      <c r="Z59" s="153">
        <f t="shared" si="69"/>
        <v>6</v>
      </c>
      <c r="AA59" s="230">
        <f t="shared" si="70"/>
        <v>8</v>
      </c>
      <c r="AB59" s="230">
        <f t="shared" si="71"/>
        <v>3</v>
      </c>
      <c r="AC59" s="263">
        <f t="shared" si="72"/>
        <v>23</v>
      </c>
      <c r="AD59" s="229"/>
      <c r="AE59" s="157">
        <v>43973</v>
      </c>
      <c r="AF59" s="158" t="str">
        <f t="shared" si="73"/>
        <v>1-2</v>
      </c>
      <c r="AG59" s="158">
        <f t="shared" si="73"/>
        <v>102</v>
      </c>
      <c r="AH59" s="158">
        <f t="shared" si="73"/>
        <v>6</v>
      </c>
      <c r="AI59" s="157">
        <v>43979</v>
      </c>
      <c r="AJ59" s="158">
        <f t="shared" si="74"/>
        <v>102</v>
      </c>
      <c r="AK59" s="170" t="str">
        <f t="shared" si="74"/>
        <v>5-6</v>
      </c>
      <c r="AL59" s="158">
        <f t="shared" si="74"/>
        <v>6</v>
      </c>
      <c r="AM59" s="231">
        <f t="shared" si="75"/>
        <v>8</v>
      </c>
      <c r="AN59" s="231">
        <f t="shared" si="76"/>
        <v>4</v>
      </c>
      <c r="AO59" s="213">
        <f t="shared" si="77"/>
        <v>24</v>
      </c>
      <c r="AP59" s="214">
        <f t="shared" si="78"/>
        <v>70</v>
      </c>
      <c r="AQ59" s="268">
        <f t="shared" si="79"/>
        <v>1</v>
      </c>
      <c r="AR59" s="78">
        <f t="shared" si="79"/>
        <v>2</v>
      </c>
      <c r="AS59" s="95">
        <f aca="true" t="shared" si="87" ref="AS59:AS67">$AS$58</f>
        <v>35</v>
      </c>
      <c r="AT59" s="95">
        <f aca="true" t="shared" si="88" ref="AT59:AT67">$AT$58</f>
        <v>35</v>
      </c>
      <c r="AU59" s="28" t="str">
        <f t="shared" si="80"/>
        <v>пятница</v>
      </c>
      <c r="AV59" s="28" t="str">
        <f t="shared" si="81"/>
        <v>пятница</v>
      </c>
      <c r="AW59" s="28" t="str">
        <f t="shared" si="82"/>
        <v>пятница</v>
      </c>
      <c r="AX59" s="29">
        <v>4</v>
      </c>
      <c r="AY59" s="45" t="str">
        <f t="shared" si="83"/>
        <v>7-8</v>
      </c>
      <c r="AZ59" s="24">
        <f aca="true" t="shared" si="89" ref="AZ59:BB65">AZ58</f>
        <v>203</v>
      </c>
      <c r="BA59" s="58" t="str">
        <f t="shared" si="89"/>
        <v>111</v>
      </c>
      <c r="BB59" s="58" t="str">
        <f t="shared" si="89"/>
        <v>13,00-15,00</v>
      </c>
      <c r="BC59" s="66">
        <f t="shared" si="84"/>
        <v>6</v>
      </c>
      <c r="BD59" s="99">
        <v>35</v>
      </c>
      <c r="BE59" s="99">
        <v>36</v>
      </c>
    </row>
    <row r="60" spans="1:57" ht="41.25" thickBot="1">
      <c r="A60" s="265">
        <v>3</v>
      </c>
      <c r="B60" s="296" t="s">
        <v>130</v>
      </c>
      <c r="C60" s="30" t="s">
        <v>127</v>
      </c>
      <c r="D60" s="222" t="s">
        <v>110</v>
      </c>
      <c r="E60" s="165">
        <v>1</v>
      </c>
      <c r="F60" s="165">
        <v>2</v>
      </c>
      <c r="G60" s="141">
        <v>43886</v>
      </c>
      <c r="H60" s="147" t="s">
        <v>52</v>
      </c>
      <c r="I60" s="148">
        <v>204</v>
      </c>
      <c r="J60" s="148">
        <f t="shared" si="63"/>
        <v>6</v>
      </c>
      <c r="K60" s="141">
        <v>43887</v>
      </c>
      <c r="L60" s="278">
        <f t="shared" si="85"/>
        <v>204</v>
      </c>
      <c r="M60" s="274" t="s">
        <v>48</v>
      </c>
      <c r="N60" s="168">
        <f t="shared" si="64"/>
        <v>6</v>
      </c>
      <c r="O60" s="168">
        <f t="shared" si="86"/>
        <v>8</v>
      </c>
      <c r="P60" s="168">
        <f t="shared" si="65"/>
        <v>3</v>
      </c>
      <c r="Q60" s="262">
        <f t="shared" si="66"/>
        <v>23</v>
      </c>
      <c r="R60" s="229"/>
      <c r="S60" s="143">
        <v>43928</v>
      </c>
      <c r="T60" s="113" t="str">
        <f t="shared" si="67"/>
        <v>3-4</v>
      </c>
      <c r="U60" s="153">
        <f t="shared" si="67"/>
        <v>204</v>
      </c>
      <c r="V60" s="153">
        <f t="shared" si="67"/>
        <v>6</v>
      </c>
      <c r="W60" s="143">
        <f t="shared" si="68"/>
        <v>43922</v>
      </c>
      <c r="X60" s="153">
        <f t="shared" si="69"/>
        <v>204</v>
      </c>
      <c r="Y60" s="169" t="str">
        <f t="shared" si="69"/>
        <v>5-6</v>
      </c>
      <c r="Z60" s="153">
        <f t="shared" si="69"/>
        <v>6</v>
      </c>
      <c r="AA60" s="230">
        <f t="shared" si="70"/>
        <v>8</v>
      </c>
      <c r="AB60" s="230">
        <f t="shared" si="71"/>
        <v>3</v>
      </c>
      <c r="AC60" s="263">
        <f t="shared" si="72"/>
        <v>23</v>
      </c>
      <c r="AD60" s="229"/>
      <c r="AE60" s="157">
        <v>43609</v>
      </c>
      <c r="AF60" s="158" t="str">
        <f t="shared" si="73"/>
        <v>3-4</v>
      </c>
      <c r="AG60" s="158">
        <f t="shared" si="73"/>
        <v>204</v>
      </c>
      <c r="AH60" s="158">
        <f t="shared" si="73"/>
        <v>6</v>
      </c>
      <c r="AI60" s="157">
        <v>43980</v>
      </c>
      <c r="AJ60" s="158">
        <f t="shared" si="74"/>
        <v>204</v>
      </c>
      <c r="AK60" s="170" t="str">
        <f t="shared" si="74"/>
        <v>5-6</v>
      </c>
      <c r="AL60" s="158">
        <f t="shared" si="74"/>
        <v>6</v>
      </c>
      <c r="AM60" s="231">
        <f t="shared" si="75"/>
        <v>8</v>
      </c>
      <c r="AN60" s="231">
        <f t="shared" si="76"/>
        <v>4</v>
      </c>
      <c r="AO60" s="213">
        <f t="shared" si="77"/>
        <v>24</v>
      </c>
      <c r="AP60" s="214">
        <f t="shared" si="78"/>
        <v>70</v>
      </c>
      <c r="AQ60" s="268">
        <f t="shared" si="79"/>
        <v>1</v>
      </c>
      <c r="AR60" s="78">
        <f t="shared" si="79"/>
        <v>2</v>
      </c>
      <c r="AS60" s="95">
        <f t="shared" si="87"/>
        <v>35</v>
      </c>
      <c r="AT60" s="95">
        <f t="shared" si="88"/>
        <v>35</v>
      </c>
      <c r="AU60" s="28" t="str">
        <f t="shared" si="80"/>
        <v>вторник</v>
      </c>
      <c r="AV60" s="28" t="str">
        <f t="shared" si="81"/>
        <v>вторник</v>
      </c>
      <c r="AW60" s="28" t="str">
        <f t="shared" si="82"/>
        <v>пятница</v>
      </c>
      <c r="AX60" s="29">
        <v>3</v>
      </c>
      <c r="AY60" s="45" t="str">
        <f t="shared" si="83"/>
        <v>5-6</v>
      </c>
      <c r="AZ60" s="24">
        <f t="shared" si="89"/>
        <v>203</v>
      </c>
      <c r="BA60" s="58" t="str">
        <f t="shared" si="89"/>
        <v>111</v>
      </c>
      <c r="BB60" s="58" t="str">
        <f t="shared" si="89"/>
        <v>13,00-15,00</v>
      </c>
      <c r="BC60" s="66">
        <f t="shared" si="84"/>
        <v>6</v>
      </c>
      <c r="BD60" s="99">
        <v>35</v>
      </c>
      <c r="BE60" s="99">
        <v>36</v>
      </c>
    </row>
    <row r="61" spans="1:57" ht="40.5" customHeight="1" thickBot="1">
      <c r="A61" s="265">
        <v>4</v>
      </c>
      <c r="B61" s="297" t="s">
        <v>99</v>
      </c>
      <c r="C61" s="30" t="s">
        <v>17</v>
      </c>
      <c r="D61" s="258" t="s">
        <v>100</v>
      </c>
      <c r="E61" s="165">
        <v>1</v>
      </c>
      <c r="F61" s="165">
        <v>12</v>
      </c>
      <c r="G61" s="141">
        <v>43886</v>
      </c>
      <c r="H61" s="147" t="s">
        <v>53</v>
      </c>
      <c r="I61" s="148">
        <v>210</v>
      </c>
      <c r="J61" s="148">
        <f t="shared" si="63"/>
        <v>6</v>
      </c>
      <c r="K61" s="141">
        <v>43888</v>
      </c>
      <c r="L61" s="278">
        <f t="shared" si="85"/>
        <v>210</v>
      </c>
      <c r="M61" s="274" t="s">
        <v>48</v>
      </c>
      <c r="N61" s="168">
        <f t="shared" si="64"/>
        <v>6</v>
      </c>
      <c r="O61" s="168">
        <f t="shared" si="86"/>
        <v>8</v>
      </c>
      <c r="P61" s="168">
        <f t="shared" si="65"/>
        <v>3</v>
      </c>
      <c r="Q61" s="262">
        <f t="shared" si="66"/>
        <v>23</v>
      </c>
      <c r="R61" s="229"/>
      <c r="S61" s="143">
        <v>43928</v>
      </c>
      <c r="T61" s="113" t="str">
        <f t="shared" si="67"/>
        <v>1-2</v>
      </c>
      <c r="U61" s="153">
        <f t="shared" si="67"/>
        <v>210</v>
      </c>
      <c r="V61" s="153">
        <f t="shared" si="67"/>
        <v>6</v>
      </c>
      <c r="W61" s="143">
        <f t="shared" si="68"/>
        <v>43923</v>
      </c>
      <c r="X61" s="153">
        <f t="shared" si="69"/>
        <v>210</v>
      </c>
      <c r="Y61" s="169" t="str">
        <f t="shared" si="69"/>
        <v>5-6</v>
      </c>
      <c r="Z61" s="153">
        <f t="shared" si="69"/>
        <v>6</v>
      </c>
      <c r="AA61" s="230">
        <f t="shared" si="70"/>
        <v>8</v>
      </c>
      <c r="AB61" s="230">
        <f t="shared" si="71"/>
        <v>3</v>
      </c>
      <c r="AC61" s="263">
        <f t="shared" si="72"/>
        <v>23</v>
      </c>
      <c r="AD61" s="229"/>
      <c r="AE61" s="157">
        <v>43977</v>
      </c>
      <c r="AF61" s="158" t="str">
        <f t="shared" si="73"/>
        <v>1-2</v>
      </c>
      <c r="AG61" s="158">
        <f t="shared" si="73"/>
        <v>210</v>
      </c>
      <c r="AH61" s="158">
        <f t="shared" si="73"/>
        <v>6</v>
      </c>
      <c r="AI61" s="157">
        <v>43976</v>
      </c>
      <c r="AJ61" s="158">
        <f t="shared" si="74"/>
        <v>210</v>
      </c>
      <c r="AK61" s="170" t="str">
        <f t="shared" si="74"/>
        <v>5-6</v>
      </c>
      <c r="AL61" s="158">
        <f t="shared" si="74"/>
        <v>6</v>
      </c>
      <c r="AM61" s="231">
        <f t="shared" si="75"/>
        <v>8</v>
      </c>
      <c r="AN61" s="231">
        <f t="shared" si="76"/>
        <v>4</v>
      </c>
      <c r="AO61" s="213">
        <f t="shared" si="77"/>
        <v>24</v>
      </c>
      <c r="AP61" s="214">
        <f t="shared" si="78"/>
        <v>70</v>
      </c>
      <c r="AQ61" s="268">
        <f t="shared" si="79"/>
        <v>1</v>
      </c>
      <c r="AR61" s="78">
        <f t="shared" si="79"/>
        <v>12</v>
      </c>
      <c r="AS61" s="95">
        <f t="shared" si="87"/>
        <v>35</v>
      </c>
      <c r="AT61" s="95">
        <f t="shared" si="88"/>
        <v>35</v>
      </c>
      <c r="AU61" s="20" t="str">
        <f t="shared" si="80"/>
        <v>вторник</v>
      </c>
      <c r="AV61" s="20" t="str">
        <f t="shared" si="81"/>
        <v>вторник</v>
      </c>
      <c r="AW61" s="20" t="str">
        <f t="shared" si="82"/>
        <v>вторник</v>
      </c>
      <c r="AX61" s="21">
        <v>3</v>
      </c>
      <c r="AY61" s="47" t="str">
        <f t="shared" si="83"/>
        <v>5-6</v>
      </c>
      <c r="AZ61" s="24">
        <f t="shared" si="89"/>
        <v>203</v>
      </c>
      <c r="BA61" s="58" t="str">
        <f t="shared" si="89"/>
        <v>111</v>
      </c>
      <c r="BB61" s="58" t="str">
        <f t="shared" si="89"/>
        <v>13,00-15,00</v>
      </c>
      <c r="BC61" s="66">
        <f t="shared" si="84"/>
        <v>6</v>
      </c>
      <c r="BD61" s="99">
        <v>35</v>
      </c>
      <c r="BE61" s="99">
        <v>36</v>
      </c>
    </row>
    <row r="62" spans="1:57" ht="68.25" thickBot="1">
      <c r="A62" s="265">
        <v>5</v>
      </c>
      <c r="B62" s="298" t="s">
        <v>101</v>
      </c>
      <c r="C62" s="30" t="s">
        <v>17</v>
      </c>
      <c r="D62" s="222" t="s">
        <v>102</v>
      </c>
      <c r="E62" s="165">
        <v>1</v>
      </c>
      <c r="F62" s="165">
        <v>12</v>
      </c>
      <c r="G62" s="141">
        <v>43885</v>
      </c>
      <c r="H62" s="147" t="s">
        <v>53</v>
      </c>
      <c r="I62" s="148">
        <v>206</v>
      </c>
      <c r="J62" s="148">
        <f t="shared" si="63"/>
        <v>6</v>
      </c>
      <c r="K62" s="141">
        <v>43889</v>
      </c>
      <c r="L62" s="278">
        <v>107</v>
      </c>
      <c r="M62" s="274" t="s">
        <v>48</v>
      </c>
      <c r="N62" s="168">
        <f t="shared" si="64"/>
        <v>6</v>
      </c>
      <c r="O62" s="168">
        <f t="shared" si="86"/>
        <v>8</v>
      </c>
      <c r="P62" s="168">
        <f t="shared" si="65"/>
        <v>3</v>
      </c>
      <c r="Q62" s="262">
        <f t="shared" si="66"/>
        <v>23</v>
      </c>
      <c r="R62" s="229"/>
      <c r="S62" s="143">
        <v>43927</v>
      </c>
      <c r="T62" s="113" t="str">
        <f t="shared" si="67"/>
        <v>1-2</v>
      </c>
      <c r="U62" s="153">
        <v>107</v>
      </c>
      <c r="V62" s="153">
        <f t="shared" si="67"/>
        <v>6</v>
      </c>
      <c r="W62" s="143">
        <v>43565</v>
      </c>
      <c r="X62" s="153">
        <f t="shared" si="69"/>
        <v>107</v>
      </c>
      <c r="Y62" s="169" t="str">
        <f t="shared" si="69"/>
        <v>5-6</v>
      </c>
      <c r="Z62" s="153">
        <f t="shared" si="69"/>
        <v>6</v>
      </c>
      <c r="AA62" s="230">
        <f t="shared" si="70"/>
        <v>8</v>
      </c>
      <c r="AB62" s="230">
        <f t="shared" si="71"/>
        <v>3</v>
      </c>
      <c r="AC62" s="263">
        <f t="shared" si="72"/>
        <v>23</v>
      </c>
      <c r="AD62" s="229"/>
      <c r="AE62" s="157">
        <v>43976</v>
      </c>
      <c r="AF62" s="158" t="str">
        <f t="shared" si="73"/>
        <v>1-2</v>
      </c>
      <c r="AG62" s="158">
        <v>107</v>
      </c>
      <c r="AH62" s="158">
        <f t="shared" si="73"/>
        <v>6</v>
      </c>
      <c r="AI62" s="157">
        <v>43977</v>
      </c>
      <c r="AJ62" s="158">
        <f t="shared" si="74"/>
        <v>107</v>
      </c>
      <c r="AK62" s="170" t="str">
        <f t="shared" si="74"/>
        <v>5-6</v>
      </c>
      <c r="AL62" s="158">
        <f t="shared" si="74"/>
        <v>6</v>
      </c>
      <c r="AM62" s="231">
        <f t="shared" si="75"/>
        <v>8</v>
      </c>
      <c r="AN62" s="231">
        <f t="shared" si="76"/>
        <v>4</v>
      </c>
      <c r="AO62" s="213">
        <f t="shared" si="77"/>
        <v>24</v>
      </c>
      <c r="AP62" s="214">
        <f t="shared" si="78"/>
        <v>70</v>
      </c>
      <c r="AQ62" s="268">
        <f t="shared" si="79"/>
        <v>1</v>
      </c>
      <c r="AR62" s="78">
        <f t="shared" si="79"/>
        <v>12</v>
      </c>
      <c r="AS62" s="95">
        <f t="shared" si="87"/>
        <v>35</v>
      </c>
      <c r="AT62" s="95">
        <f t="shared" si="88"/>
        <v>35</v>
      </c>
      <c r="AU62" s="20" t="str">
        <f t="shared" si="80"/>
        <v>понедельник</v>
      </c>
      <c r="AV62" s="20" t="str">
        <f t="shared" si="81"/>
        <v>понедельник</v>
      </c>
      <c r="AW62" s="20" t="str">
        <f t="shared" si="82"/>
        <v>понедельник</v>
      </c>
      <c r="AX62" s="21">
        <v>4</v>
      </c>
      <c r="AY62" s="47" t="str">
        <f t="shared" si="83"/>
        <v>7-8</v>
      </c>
      <c r="AZ62" s="24">
        <f t="shared" si="89"/>
        <v>203</v>
      </c>
      <c r="BA62" s="58" t="str">
        <f t="shared" si="89"/>
        <v>111</v>
      </c>
      <c r="BB62" s="58" t="str">
        <f t="shared" si="89"/>
        <v>13,00-15,00</v>
      </c>
      <c r="BC62" s="66">
        <f t="shared" si="84"/>
        <v>6</v>
      </c>
      <c r="BD62" s="99">
        <v>35</v>
      </c>
      <c r="BE62" s="99">
        <v>36</v>
      </c>
    </row>
    <row r="63" spans="1:57" ht="68.25" thickBot="1">
      <c r="A63" s="265">
        <v>6</v>
      </c>
      <c r="B63" s="298" t="s">
        <v>103</v>
      </c>
      <c r="C63" s="30" t="s">
        <v>17</v>
      </c>
      <c r="D63" s="259" t="s">
        <v>78</v>
      </c>
      <c r="E63" s="165">
        <v>1</v>
      </c>
      <c r="F63" s="165">
        <v>12</v>
      </c>
      <c r="G63" s="141">
        <v>43886</v>
      </c>
      <c r="H63" s="147" t="s">
        <v>53</v>
      </c>
      <c r="I63" s="148">
        <v>206</v>
      </c>
      <c r="J63" s="148">
        <f t="shared" si="63"/>
        <v>6</v>
      </c>
      <c r="K63" s="141">
        <v>43892</v>
      </c>
      <c r="L63" s="278">
        <f t="shared" si="85"/>
        <v>206</v>
      </c>
      <c r="M63" s="274" t="s">
        <v>48</v>
      </c>
      <c r="N63" s="168">
        <f t="shared" si="64"/>
        <v>6</v>
      </c>
      <c r="O63" s="168">
        <f t="shared" si="86"/>
        <v>8</v>
      </c>
      <c r="P63" s="168">
        <f t="shared" si="65"/>
        <v>3</v>
      </c>
      <c r="Q63" s="262">
        <f t="shared" si="66"/>
        <v>23</v>
      </c>
      <c r="R63" s="229"/>
      <c r="S63" s="143">
        <v>43928</v>
      </c>
      <c r="T63" s="113" t="str">
        <f t="shared" si="67"/>
        <v>1-2</v>
      </c>
      <c r="U63" s="153">
        <f t="shared" si="67"/>
        <v>206</v>
      </c>
      <c r="V63" s="153">
        <f t="shared" si="67"/>
        <v>6</v>
      </c>
      <c r="W63" s="143">
        <v>43565</v>
      </c>
      <c r="X63" s="153">
        <f t="shared" si="69"/>
        <v>206</v>
      </c>
      <c r="Y63" s="169" t="str">
        <f t="shared" si="69"/>
        <v>5-6</v>
      </c>
      <c r="Z63" s="153">
        <f t="shared" si="69"/>
        <v>6</v>
      </c>
      <c r="AA63" s="230">
        <f t="shared" si="70"/>
        <v>8</v>
      </c>
      <c r="AB63" s="230">
        <f t="shared" si="71"/>
        <v>3</v>
      </c>
      <c r="AC63" s="263">
        <f t="shared" si="72"/>
        <v>23</v>
      </c>
      <c r="AD63" s="229"/>
      <c r="AE63" s="157">
        <v>43977</v>
      </c>
      <c r="AF63" s="158" t="str">
        <f t="shared" si="73"/>
        <v>1-2</v>
      </c>
      <c r="AG63" s="158">
        <f t="shared" si="73"/>
        <v>206</v>
      </c>
      <c r="AH63" s="158">
        <f t="shared" si="73"/>
        <v>6</v>
      </c>
      <c r="AI63" s="157">
        <v>43966</v>
      </c>
      <c r="AJ63" s="158">
        <f t="shared" si="74"/>
        <v>206</v>
      </c>
      <c r="AK63" s="170" t="str">
        <f t="shared" si="74"/>
        <v>5-6</v>
      </c>
      <c r="AL63" s="158">
        <f t="shared" si="74"/>
        <v>6</v>
      </c>
      <c r="AM63" s="231">
        <f t="shared" si="75"/>
        <v>8</v>
      </c>
      <c r="AN63" s="231">
        <f t="shared" si="76"/>
        <v>4</v>
      </c>
      <c r="AO63" s="213">
        <f t="shared" si="77"/>
        <v>24</v>
      </c>
      <c r="AP63" s="214">
        <f t="shared" si="78"/>
        <v>70</v>
      </c>
      <c r="AQ63" s="268">
        <f t="shared" si="79"/>
        <v>1</v>
      </c>
      <c r="AR63" s="78">
        <f t="shared" si="79"/>
        <v>12</v>
      </c>
      <c r="AS63" s="95">
        <f t="shared" si="87"/>
        <v>35</v>
      </c>
      <c r="AT63" s="95">
        <f t="shared" si="88"/>
        <v>35</v>
      </c>
      <c r="AU63" s="20" t="str">
        <f t="shared" si="80"/>
        <v>вторник</v>
      </c>
      <c r="AV63" s="20" t="str">
        <f t="shared" si="81"/>
        <v>вторник</v>
      </c>
      <c r="AW63" s="20" t="str">
        <f t="shared" si="82"/>
        <v>вторник</v>
      </c>
      <c r="AX63" s="21">
        <v>3</v>
      </c>
      <c r="AY63" s="47" t="str">
        <f t="shared" si="83"/>
        <v>5-6</v>
      </c>
      <c r="AZ63" s="24">
        <f t="shared" si="89"/>
        <v>203</v>
      </c>
      <c r="BA63" s="58" t="str">
        <f t="shared" si="89"/>
        <v>111</v>
      </c>
      <c r="BB63" s="58" t="str">
        <f t="shared" si="89"/>
        <v>13,00-15,00</v>
      </c>
      <c r="BC63" s="66">
        <f t="shared" si="84"/>
        <v>6</v>
      </c>
      <c r="BD63" s="99">
        <v>35</v>
      </c>
      <c r="BE63" s="99">
        <v>36</v>
      </c>
    </row>
    <row r="64" spans="1:57" s="7" customFormat="1" ht="96" customHeight="1" thickBot="1">
      <c r="A64" s="266">
        <v>7</v>
      </c>
      <c r="B64" s="296" t="s">
        <v>129</v>
      </c>
      <c r="C64" s="30" t="s">
        <v>18</v>
      </c>
      <c r="D64" s="258" t="s">
        <v>78</v>
      </c>
      <c r="E64" s="165">
        <v>1</v>
      </c>
      <c r="F64" s="165">
        <v>1</v>
      </c>
      <c r="G64" s="141">
        <v>43886</v>
      </c>
      <c r="H64" s="147" t="s">
        <v>52</v>
      </c>
      <c r="I64" s="148">
        <v>206</v>
      </c>
      <c r="J64" s="148">
        <f t="shared" si="63"/>
        <v>6</v>
      </c>
      <c r="K64" s="235">
        <v>43889</v>
      </c>
      <c r="L64" s="278">
        <f t="shared" si="85"/>
        <v>206</v>
      </c>
      <c r="M64" s="279" t="s">
        <v>48</v>
      </c>
      <c r="N64" s="168">
        <f t="shared" si="64"/>
        <v>6</v>
      </c>
      <c r="O64" s="168">
        <f t="shared" si="86"/>
        <v>8</v>
      </c>
      <c r="P64" s="168">
        <f t="shared" si="65"/>
        <v>3</v>
      </c>
      <c r="Q64" s="262">
        <f t="shared" si="66"/>
        <v>23</v>
      </c>
      <c r="R64" s="229"/>
      <c r="S64" s="143">
        <v>43928</v>
      </c>
      <c r="T64" s="113" t="str">
        <f t="shared" si="67"/>
        <v>3-4</v>
      </c>
      <c r="U64" s="153">
        <f t="shared" si="67"/>
        <v>206</v>
      </c>
      <c r="V64" s="153">
        <f t="shared" si="67"/>
        <v>6</v>
      </c>
      <c r="W64" s="143">
        <f t="shared" si="68"/>
        <v>43924</v>
      </c>
      <c r="X64" s="153">
        <f t="shared" si="69"/>
        <v>206</v>
      </c>
      <c r="Y64" s="169" t="str">
        <f t="shared" si="69"/>
        <v>5-6</v>
      </c>
      <c r="Z64" s="153">
        <f t="shared" si="69"/>
        <v>6</v>
      </c>
      <c r="AA64" s="230">
        <f t="shared" si="70"/>
        <v>8</v>
      </c>
      <c r="AB64" s="230">
        <f t="shared" si="71"/>
        <v>3</v>
      </c>
      <c r="AC64" s="263">
        <f t="shared" si="72"/>
        <v>23</v>
      </c>
      <c r="AD64" s="229"/>
      <c r="AE64" s="157">
        <v>43977</v>
      </c>
      <c r="AF64" s="158" t="str">
        <f t="shared" si="73"/>
        <v>3-4</v>
      </c>
      <c r="AG64" s="158">
        <f t="shared" si="73"/>
        <v>206</v>
      </c>
      <c r="AH64" s="158">
        <f t="shared" si="73"/>
        <v>6</v>
      </c>
      <c r="AI64" s="245">
        <v>43978</v>
      </c>
      <c r="AJ64" s="158">
        <f t="shared" si="74"/>
        <v>206</v>
      </c>
      <c r="AK64" s="170" t="str">
        <f t="shared" si="74"/>
        <v>5-6</v>
      </c>
      <c r="AL64" s="158">
        <f t="shared" si="74"/>
        <v>6</v>
      </c>
      <c r="AM64" s="231">
        <f t="shared" si="75"/>
        <v>8</v>
      </c>
      <c r="AN64" s="231">
        <f t="shared" si="76"/>
        <v>4</v>
      </c>
      <c r="AO64" s="213">
        <f t="shared" si="77"/>
        <v>24</v>
      </c>
      <c r="AP64" s="214">
        <f t="shared" si="78"/>
        <v>70</v>
      </c>
      <c r="AQ64" s="269">
        <f t="shared" si="79"/>
        <v>1</v>
      </c>
      <c r="AR64" s="82">
        <f t="shared" si="79"/>
        <v>1</v>
      </c>
      <c r="AS64" s="95">
        <f t="shared" si="87"/>
        <v>35</v>
      </c>
      <c r="AT64" s="95">
        <f t="shared" si="88"/>
        <v>35</v>
      </c>
      <c r="AU64" s="26" t="str">
        <f t="shared" si="80"/>
        <v>вторник</v>
      </c>
      <c r="AV64" s="109" t="str">
        <f t="shared" si="81"/>
        <v>вторник</v>
      </c>
      <c r="AW64" s="109" t="str">
        <f t="shared" si="82"/>
        <v>вторник</v>
      </c>
      <c r="AX64" s="110">
        <v>4</v>
      </c>
      <c r="AY64" s="111" t="str">
        <f t="shared" si="83"/>
        <v>7-8</v>
      </c>
      <c r="AZ64" s="112">
        <f t="shared" si="89"/>
        <v>203</v>
      </c>
      <c r="BA64" s="71" t="str">
        <f t="shared" si="89"/>
        <v>111</v>
      </c>
      <c r="BB64" s="71" t="str">
        <f t="shared" si="89"/>
        <v>13,00-15,00</v>
      </c>
      <c r="BC64" s="75">
        <f t="shared" si="84"/>
        <v>6</v>
      </c>
      <c r="BD64" s="99">
        <v>35</v>
      </c>
      <c r="BE64" s="99">
        <v>36</v>
      </c>
    </row>
    <row r="65" spans="1:57" s="7" customFormat="1" ht="69.75" customHeight="1" thickBot="1">
      <c r="A65" s="266">
        <v>8</v>
      </c>
      <c r="B65" s="296" t="s">
        <v>104</v>
      </c>
      <c r="C65" s="30" t="s">
        <v>127</v>
      </c>
      <c r="D65" s="222" t="s">
        <v>64</v>
      </c>
      <c r="E65" s="165">
        <v>1</v>
      </c>
      <c r="F65" s="165">
        <v>1</v>
      </c>
      <c r="G65" s="141">
        <v>43889</v>
      </c>
      <c r="H65" s="147" t="s">
        <v>52</v>
      </c>
      <c r="I65" s="148">
        <v>206</v>
      </c>
      <c r="J65" s="148">
        <v>206</v>
      </c>
      <c r="K65" s="141">
        <v>43886</v>
      </c>
      <c r="L65" s="278">
        <f>I65</f>
        <v>206</v>
      </c>
      <c r="M65" s="279" t="s">
        <v>48</v>
      </c>
      <c r="N65" s="168">
        <f>BC65</f>
        <v>6</v>
      </c>
      <c r="O65" s="168">
        <f t="shared" si="86"/>
        <v>8</v>
      </c>
      <c r="P65" s="168">
        <f t="shared" si="65"/>
        <v>3</v>
      </c>
      <c r="Q65" s="262">
        <f>SUM(N65:P65)+J65</f>
        <v>223</v>
      </c>
      <c r="R65" s="229"/>
      <c r="S65" s="241">
        <v>43924</v>
      </c>
      <c r="T65" s="153" t="str">
        <f t="shared" si="67"/>
        <v>3-4</v>
      </c>
      <c r="U65" s="153">
        <f t="shared" si="67"/>
        <v>206</v>
      </c>
      <c r="V65" s="153">
        <f t="shared" si="67"/>
        <v>206</v>
      </c>
      <c r="W65" s="143">
        <f>K65+BD65</f>
        <v>43921</v>
      </c>
      <c r="X65" s="153">
        <f t="shared" si="69"/>
        <v>206</v>
      </c>
      <c r="Y65" s="169" t="str">
        <f t="shared" si="69"/>
        <v>5-6</v>
      </c>
      <c r="Z65" s="153">
        <f t="shared" si="69"/>
        <v>6</v>
      </c>
      <c r="AA65" s="230">
        <f t="shared" si="70"/>
        <v>8</v>
      </c>
      <c r="AB65" s="230">
        <f t="shared" si="71"/>
        <v>3</v>
      </c>
      <c r="AC65" s="263">
        <f>SUM(Z65:AB65)+V65</f>
        <v>223</v>
      </c>
      <c r="AD65" s="229"/>
      <c r="AE65" s="157">
        <v>43973</v>
      </c>
      <c r="AF65" s="158" t="str">
        <f t="shared" si="73"/>
        <v>3-4</v>
      </c>
      <c r="AG65" s="158">
        <f t="shared" si="73"/>
        <v>206</v>
      </c>
      <c r="AH65" s="158">
        <f t="shared" si="73"/>
        <v>206</v>
      </c>
      <c r="AI65" s="157">
        <v>43979</v>
      </c>
      <c r="AJ65" s="158">
        <f t="shared" si="74"/>
        <v>206</v>
      </c>
      <c r="AK65" s="170" t="str">
        <f t="shared" si="74"/>
        <v>5-6</v>
      </c>
      <c r="AL65" s="158">
        <f t="shared" si="74"/>
        <v>6</v>
      </c>
      <c r="AM65" s="231">
        <f t="shared" si="75"/>
        <v>8</v>
      </c>
      <c r="AN65" s="231">
        <f t="shared" si="76"/>
        <v>4</v>
      </c>
      <c r="AO65" s="213">
        <f>SUM(AL65:AN65)+AH65</f>
        <v>224</v>
      </c>
      <c r="AP65" s="214">
        <f>AO65+AC65+Q65</f>
        <v>670</v>
      </c>
      <c r="AQ65" s="269">
        <f t="shared" si="79"/>
        <v>1</v>
      </c>
      <c r="AR65" s="82">
        <f t="shared" si="79"/>
        <v>1</v>
      </c>
      <c r="AS65" s="95">
        <f t="shared" si="87"/>
        <v>35</v>
      </c>
      <c r="AT65" s="95">
        <f t="shared" si="88"/>
        <v>35</v>
      </c>
      <c r="AU65" s="26" t="str">
        <f>TEXT(G65,"ДДДДДДД")</f>
        <v>пятница</v>
      </c>
      <c r="AV65" s="109" t="str">
        <f>TEXT(S65,"ДДДДДДД")</f>
        <v>пятница</v>
      </c>
      <c r="AW65" s="109" t="str">
        <f>TEXT(AE65,"ДДДДДДД")</f>
        <v>пятница</v>
      </c>
      <c r="AX65" s="110">
        <v>4</v>
      </c>
      <c r="AY65" s="111" t="str">
        <f>IF(AX65=3,"5-6",IF(AX65=4,"7-8","9-10"))</f>
        <v>7-8</v>
      </c>
      <c r="AZ65" s="112">
        <f t="shared" si="89"/>
        <v>203</v>
      </c>
      <c r="BA65" s="71" t="str">
        <f t="shared" si="89"/>
        <v>111</v>
      </c>
      <c r="BB65" s="71" t="str">
        <f t="shared" si="89"/>
        <v>13,00-15,00</v>
      </c>
      <c r="BC65" s="75">
        <f t="shared" si="84"/>
        <v>6</v>
      </c>
      <c r="BD65" s="99">
        <v>35</v>
      </c>
      <c r="BE65" s="99">
        <v>36</v>
      </c>
    </row>
    <row r="66" spans="1:57" s="7" customFormat="1" ht="84" customHeight="1" thickBot="1">
      <c r="A66" s="266">
        <v>9</v>
      </c>
      <c r="B66" s="296" t="s">
        <v>105</v>
      </c>
      <c r="C66" s="30" t="s">
        <v>17</v>
      </c>
      <c r="D66" s="222" t="s">
        <v>64</v>
      </c>
      <c r="E66" s="165">
        <v>1</v>
      </c>
      <c r="F66" s="165">
        <v>1</v>
      </c>
      <c r="G66" s="141">
        <v>43889</v>
      </c>
      <c r="H66" s="147" t="s">
        <v>53</v>
      </c>
      <c r="I66" s="148">
        <v>206</v>
      </c>
      <c r="J66" s="148">
        <v>6</v>
      </c>
      <c r="K66" s="141">
        <v>43887</v>
      </c>
      <c r="L66" s="278">
        <f>I66</f>
        <v>206</v>
      </c>
      <c r="M66" s="279" t="s">
        <v>48</v>
      </c>
      <c r="N66" s="168">
        <v>6</v>
      </c>
      <c r="O66" s="168">
        <v>8</v>
      </c>
      <c r="P66" s="168">
        <v>3</v>
      </c>
      <c r="Q66" s="262">
        <v>23</v>
      </c>
      <c r="R66" s="229"/>
      <c r="S66" s="241">
        <v>43924</v>
      </c>
      <c r="T66" s="153" t="str">
        <f t="shared" si="67"/>
        <v>1-2</v>
      </c>
      <c r="U66" s="153">
        <f t="shared" si="67"/>
        <v>206</v>
      </c>
      <c r="V66" s="153">
        <v>6</v>
      </c>
      <c r="W66" s="143">
        <v>43558</v>
      </c>
      <c r="X66" s="153">
        <f t="shared" si="69"/>
        <v>206</v>
      </c>
      <c r="Y66" s="169" t="str">
        <f t="shared" si="69"/>
        <v>5-6</v>
      </c>
      <c r="Z66" s="153">
        <v>6</v>
      </c>
      <c r="AA66" s="230">
        <v>8</v>
      </c>
      <c r="AB66" s="230">
        <v>3</v>
      </c>
      <c r="AC66" s="263">
        <v>23</v>
      </c>
      <c r="AD66" s="229"/>
      <c r="AE66" s="157">
        <v>43973</v>
      </c>
      <c r="AF66" s="158" t="str">
        <f t="shared" si="73"/>
        <v>1-2</v>
      </c>
      <c r="AG66" s="158">
        <f t="shared" si="73"/>
        <v>206</v>
      </c>
      <c r="AH66" s="158">
        <v>6</v>
      </c>
      <c r="AI66" s="157">
        <v>43980</v>
      </c>
      <c r="AJ66" s="158">
        <f t="shared" si="74"/>
        <v>206</v>
      </c>
      <c r="AK66" s="170" t="str">
        <f t="shared" si="74"/>
        <v>5-6</v>
      </c>
      <c r="AL66" s="158">
        <v>6</v>
      </c>
      <c r="AM66" s="231">
        <v>8</v>
      </c>
      <c r="AN66" s="231">
        <v>4</v>
      </c>
      <c r="AO66" s="213">
        <v>24</v>
      </c>
      <c r="AP66" s="214">
        <v>70</v>
      </c>
      <c r="AQ66" s="269">
        <f t="shared" si="79"/>
        <v>1</v>
      </c>
      <c r="AR66" s="82">
        <f t="shared" si="79"/>
        <v>1</v>
      </c>
      <c r="AS66" s="95"/>
      <c r="AT66" s="95"/>
      <c r="AU66" s="26" t="str">
        <f>TEXT(G66,"ДДДДДДД")</f>
        <v>пятница</v>
      </c>
      <c r="AV66" s="109"/>
      <c r="AW66" s="109"/>
      <c r="AX66" s="110"/>
      <c r="AY66" s="111"/>
      <c r="AZ66" s="112"/>
      <c r="BA66" s="71"/>
      <c r="BB66" s="71"/>
      <c r="BC66" s="75"/>
      <c r="BD66" s="99"/>
      <c r="BE66" s="99"/>
    </row>
    <row r="67" spans="1:57" s="7" customFormat="1" ht="98.25" customHeight="1" thickBot="1">
      <c r="A67" s="267">
        <v>10</v>
      </c>
      <c r="B67" s="280" t="s">
        <v>79</v>
      </c>
      <c r="C67" s="226" t="s">
        <v>128</v>
      </c>
      <c r="D67" s="227" t="s">
        <v>107</v>
      </c>
      <c r="E67" s="223">
        <v>1</v>
      </c>
      <c r="F67" s="223">
        <v>12</v>
      </c>
      <c r="G67" s="233">
        <v>43887</v>
      </c>
      <c r="H67" s="224" t="s">
        <v>48</v>
      </c>
      <c r="I67" s="281" t="s">
        <v>106</v>
      </c>
      <c r="J67" s="281">
        <f t="shared" si="63"/>
        <v>6</v>
      </c>
      <c r="K67" s="233">
        <v>43893</v>
      </c>
      <c r="L67" s="282" t="str">
        <f>I67</f>
        <v>205, 103, 204, 202, 102</v>
      </c>
      <c r="M67" s="283" t="str">
        <f>H67</f>
        <v>5-6</v>
      </c>
      <c r="N67" s="284">
        <f>BC67</f>
        <v>6</v>
      </c>
      <c r="O67" s="284">
        <f t="shared" si="86"/>
        <v>8</v>
      </c>
      <c r="P67" s="284">
        <f t="shared" si="65"/>
        <v>3</v>
      </c>
      <c r="Q67" s="285">
        <f>SUM(N67:P67)+J67</f>
        <v>23</v>
      </c>
      <c r="R67" s="286"/>
      <c r="S67" s="234">
        <v>43929</v>
      </c>
      <c r="T67" s="287" t="str">
        <f t="shared" si="67"/>
        <v>5-6</v>
      </c>
      <c r="U67" s="287" t="str">
        <f t="shared" si="67"/>
        <v>205, 103, 204, 202, 102</v>
      </c>
      <c r="V67" s="287">
        <f t="shared" si="67"/>
        <v>6</v>
      </c>
      <c r="W67" s="234">
        <v>43565</v>
      </c>
      <c r="X67" s="287" t="str">
        <f t="shared" si="69"/>
        <v>205, 103, 204, 202, 102</v>
      </c>
      <c r="Y67" s="288" t="str">
        <f t="shared" si="69"/>
        <v>5-6</v>
      </c>
      <c r="Z67" s="287">
        <f t="shared" si="69"/>
        <v>6</v>
      </c>
      <c r="AA67" s="289">
        <f t="shared" si="70"/>
        <v>8</v>
      </c>
      <c r="AB67" s="289">
        <f t="shared" si="71"/>
        <v>3</v>
      </c>
      <c r="AC67" s="290">
        <f>SUM(Z67:AB67)+V67</f>
        <v>23</v>
      </c>
      <c r="AD67" s="286"/>
      <c r="AE67" s="225">
        <v>43971</v>
      </c>
      <c r="AF67" s="291" t="str">
        <f t="shared" si="73"/>
        <v>5-6</v>
      </c>
      <c r="AG67" s="291" t="str">
        <f t="shared" si="73"/>
        <v>205, 103, 204, 202, 102</v>
      </c>
      <c r="AH67" s="291">
        <f t="shared" si="73"/>
        <v>6</v>
      </c>
      <c r="AI67" s="225">
        <v>43973</v>
      </c>
      <c r="AJ67" s="291" t="str">
        <f t="shared" si="74"/>
        <v>205, 103, 204, 202, 102</v>
      </c>
      <c r="AK67" s="292" t="str">
        <f t="shared" si="74"/>
        <v>5-6</v>
      </c>
      <c r="AL67" s="291">
        <f t="shared" si="74"/>
        <v>6</v>
      </c>
      <c r="AM67" s="293">
        <f t="shared" si="75"/>
        <v>8</v>
      </c>
      <c r="AN67" s="293">
        <f t="shared" si="76"/>
        <v>4</v>
      </c>
      <c r="AO67" s="294">
        <f>SUM(AL67:AN67)+AH67</f>
        <v>24</v>
      </c>
      <c r="AP67" s="295">
        <f>AO67+AC67+Q67</f>
        <v>70</v>
      </c>
      <c r="AQ67" s="269">
        <f t="shared" si="79"/>
        <v>1</v>
      </c>
      <c r="AR67" s="82">
        <f t="shared" si="79"/>
        <v>12</v>
      </c>
      <c r="AS67" s="95">
        <f t="shared" si="87"/>
        <v>35</v>
      </c>
      <c r="AT67" s="95">
        <f t="shared" si="88"/>
        <v>35</v>
      </c>
      <c r="AU67" s="26" t="str">
        <f>TEXT(G67,"ДДДДДДД")</f>
        <v>среда</v>
      </c>
      <c r="AV67" s="109" t="str">
        <f>TEXT(S67,"ДДДДДДД")</f>
        <v>среда</v>
      </c>
      <c r="AW67" s="109" t="str">
        <f>TEXT(AE67,"ДДДДДДД")</f>
        <v>среда</v>
      </c>
      <c r="AX67" s="110">
        <v>4</v>
      </c>
      <c r="AY67" s="111" t="str">
        <f>IF(AX67=3,"5-6",IF(AX67=4,"7-8","9-10"))</f>
        <v>7-8</v>
      </c>
      <c r="AZ67" s="112">
        <f>AZ65</f>
        <v>203</v>
      </c>
      <c r="BA67" s="71" t="str">
        <f>BA65</f>
        <v>111</v>
      </c>
      <c r="BB67" s="71" t="str">
        <f>BB65</f>
        <v>13,00-15,00</v>
      </c>
      <c r="BC67" s="75">
        <f t="shared" si="84"/>
        <v>6</v>
      </c>
      <c r="BD67" s="99">
        <v>35</v>
      </c>
      <c r="BE67" s="99">
        <v>36</v>
      </c>
    </row>
    <row r="68" spans="1:48" ht="19.5" customHeight="1" thickTop="1">
      <c r="A68" s="92"/>
      <c r="B68" s="124"/>
      <c r="C68" s="124"/>
      <c r="D68" s="124"/>
      <c r="E68" s="124"/>
      <c r="F68" s="124"/>
      <c r="G68" s="124"/>
      <c r="I68" s="39"/>
      <c r="J68" s="39"/>
      <c r="K68" s="39"/>
      <c r="L68" s="125"/>
      <c r="M68" s="39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62"/>
      <c r="AN68" s="62"/>
      <c r="AO68" s="62"/>
      <c r="AP68" s="62"/>
      <c r="AV68" s="20"/>
    </row>
    <row r="69" spans="1:48" ht="19.5" customHeight="1">
      <c r="A69" s="92"/>
      <c r="B69" s="124" t="s">
        <v>76</v>
      </c>
      <c r="C69" s="124"/>
      <c r="D69" s="124"/>
      <c r="E69" s="124"/>
      <c r="F69" s="124"/>
      <c r="G69" s="124"/>
      <c r="I69" s="39"/>
      <c r="J69" s="39"/>
      <c r="K69" s="39"/>
      <c r="L69" s="125" t="s">
        <v>77</v>
      </c>
      <c r="M69" s="39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62"/>
      <c r="AN69" s="62"/>
      <c r="AO69" s="62"/>
      <c r="AP69" s="62"/>
      <c r="AV69" s="20"/>
    </row>
    <row r="73" spans="7:16" ht="19.5" customHeight="1" thickBot="1">
      <c r="G73" s="80">
        <v>41126</v>
      </c>
      <c r="I73" s="37">
        <f>WEEKDAY(G73)</f>
        <v>1</v>
      </c>
      <c r="K73" s="20" t="str">
        <f>TEXT(G73,"ДДДДДДД")</f>
        <v>воскресенье</v>
      </c>
      <c r="N73" s="38" t="s">
        <v>46</v>
      </c>
      <c r="P73" s="37" t="e">
        <f>WEEKDAY(N73)</f>
        <v>#VALUE!</v>
      </c>
    </row>
  </sheetData>
  <sheetProtection/>
  <mergeCells count="242">
    <mergeCell ref="A2:AQ2"/>
    <mergeCell ref="W56:W57"/>
    <mergeCell ref="X56:X57"/>
    <mergeCell ref="Y56:Y57"/>
    <mergeCell ref="Z56:Z57"/>
    <mergeCell ref="AE56:AE57"/>
    <mergeCell ref="AF56:AF57"/>
    <mergeCell ref="AI56:AI57"/>
    <mergeCell ref="AE52:AO52"/>
    <mergeCell ref="AP52:AP57"/>
    <mergeCell ref="H56:H57"/>
    <mergeCell ref="I56:I57"/>
    <mergeCell ref="J56:J57"/>
    <mergeCell ref="K56:K57"/>
    <mergeCell ref="O54:O57"/>
    <mergeCell ref="AR52:AR57"/>
    <mergeCell ref="AQ52:AQ57"/>
    <mergeCell ref="AN54:AN57"/>
    <mergeCell ref="AJ56:AJ57"/>
    <mergeCell ref="W54:Z55"/>
    <mergeCell ref="AA54:AA57"/>
    <mergeCell ref="AB54:AB57"/>
    <mergeCell ref="BA56:BC56"/>
    <mergeCell ref="AS56:AT56"/>
    <mergeCell ref="AX56:AY56"/>
    <mergeCell ref="G56:G57"/>
    <mergeCell ref="S54:V55"/>
    <mergeCell ref="AE54:AH55"/>
    <mergeCell ref="AK56:AK57"/>
    <mergeCell ref="AL56:AL57"/>
    <mergeCell ref="G53:Q53"/>
    <mergeCell ref="G54:J55"/>
    <mergeCell ref="K54:N55"/>
    <mergeCell ref="AO54:AO57"/>
    <mergeCell ref="AG56:AG57"/>
    <mergeCell ref="AH56:AH57"/>
    <mergeCell ref="S53:AC53"/>
    <mergeCell ref="AE53:AO53"/>
    <mergeCell ref="AI54:AL55"/>
    <mergeCell ref="L56:L57"/>
    <mergeCell ref="AC54:AC57"/>
    <mergeCell ref="P54:P57"/>
    <mergeCell ref="Q54:Q57"/>
    <mergeCell ref="M56:M57"/>
    <mergeCell ref="N56:N57"/>
    <mergeCell ref="AM54:AM57"/>
    <mergeCell ref="S56:S57"/>
    <mergeCell ref="U56:U57"/>
    <mergeCell ref="V56:V57"/>
    <mergeCell ref="T56:T57"/>
    <mergeCell ref="D51:AQ51"/>
    <mergeCell ref="G52:Q52"/>
    <mergeCell ref="R52:R57"/>
    <mergeCell ref="S52:AC52"/>
    <mergeCell ref="AD52:AD57"/>
    <mergeCell ref="A52:A57"/>
    <mergeCell ref="B52:B57"/>
    <mergeCell ref="C52:C57"/>
    <mergeCell ref="D52:D57"/>
    <mergeCell ref="E52:E57"/>
    <mergeCell ref="F52:F57"/>
    <mergeCell ref="K23:M23"/>
    <mergeCell ref="K24:M24"/>
    <mergeCell ref="K25:M25"/>
    <mergeCell ref="K33:M33"/>
    <mergeCell ref="K34:M34"/>
    <mergeCell ref="K35:M35"/>
    <mergeCell ref="K26:M26"/>
    <mergeCell ref="K27:M27"/>
    <mergeCell ref="K28:M28"/>
    <mergeCell ref="K29:M29"/>
    <mergeCell ref="G48:N48"/>
    <mergeCell ref="S48:Z48"/>
    <mergeCell ref="K13:M13"/>
    <mergeCell ref="K14:M14"/>
    <mergeCell ref="K15:M15"/>
    <mergeCell ref="K16:M16"/>
    <mergeCell ref="K17:M17"/>
    <mergeCell ref="G32:N32"/>
    <mergeCell ref="K18:M18"/>
    <mergeCell ref="K19:M19"/>
    <mergeCell ref="K20:M20"/>
    <mergeCell ref="K22:M22"/>
    <mergeCell ref="BD9:BE9"/>
    <mergeCell ref="AG9:AG10"/>
    <mergeCell ref="AH9:AH10"/>
    <mergeCell ref="U9:U10"/>
    <mergeCell ref="V9:V10"/>
    <mergeCell ref="G21:N21"/>
    <mergeCell ref="S21:Z21"/>
    <mergeCell ref="AE21:AL21"/>
    <mergeCell ref="K11:M11"/>
    <mergeCell ref="K12:M12"/>
    <mergeCell ref="AX9:AY9"/>
    <mergeCell ref="BA9:BC9"/>
    <mergeCell ref="I9:I10"/>
    <mergeCell ref="J9:J10"/>
    <mergeCell ref="AF9:AF10"/>
    <mergeCell ref="AS9:AT9"/>
    <mergeCell ref="N9:N10"/>
    <mergeCell ref="AQ5:AQ10"/>
    <mergeCell ref="AR5:AR10"/>
    <mergeCell ref="AC7:AC10"/>
    <mergeCell ref="AE7:AH8"/>
    <mergeCell ref="S6:AC6"/>
    <mergeCell ref="AE6:AO6"/>
    <mergeCell ref="AN7:AN10"/>
    <mergeCell ref="S7:V8"/>
    <mergeCell ref="AO7:AO10"/>
    <mergeCell ref="S5:AC5"/>
    <mergeCell ref="AD5:AD10"/>
    <mergeCell ref="K7:N8"/>
    <mergeCell ref="O7:O10"/>
    <mergeCell ref="AA7:AA10"/>
    <mergeCell ref="AB7:AB10"/>
    <mergeCell ref="H9:H10"/>
    <mergeCell ref="G5:Q5"/>
    <mergeCell ref="Q7:Q10"/>
    <mergeCell ref="G7:J8"/>
    <mergeCell ref="AL9:AL10"/>
    <mergeCell ref="Z9:Z10"/>
    <mergeCell ref="K9:M10"/>
    <mergeCell ref="W9:Y10"/>
    <mergeCell ref="S9:S10"/>
    <mergeCell ref="T9:T10"/>
    <mergeCell ref="AE9:AE10"/>
    <mergeCell ref="P7:P10"/>
    <mergeCell ref="R5:R10"/>
    <mergeCell ref="AE5:AO5"/>
    <mergeCell ref="AI7:AL8"/>
    <mergeCell ref="AI9:AK10"/>
    <mergeCell ref="AM7:AM10"/>
    <mergeCell ref="A5:A10"/>
    <mergeCell ref="B5:B10"/>
    <mergeCell ref="C5:C10"/>
    <mergeCell ref="D5:D10"/>
    <mergeCell ref="E5:E10"/>
    <mergeCell ref="G9:G10"/>
    <mergeCell ref="F5:F10"/>
    <mergeCell ref="AP5:AP10"/>
    <mergeCell ref="G6:Q6"/>
    <mergeCell ref="D1:AQ1"/>
    <mergeCell ref="AV1:AV3"/>
    <mergeCell ref="AW1:AW3"/>
    <mergeCell ref="AS2:AT2"/>
    <mergeCell ref="D3:AQ3"/>
    <mergeCell ref="D4:AP4"/>
    <mergeCell ref="AS4:AT4"/>
    <mergeCell ref="W7:Z8"/>
    <mergeCell ref="K30:M30"/>
    <mergeCell ref="K31:M31"/>
    <mergeCell ref="K40:M40"/>
    <mergeCell ref="K37:M37"/>
    <mergeCell ref="K38:M38"/>
    <mergeCell ref="K36:M36"/>
    <mergeCell ref="K41:M41"/>
    <mergeCell ref="K42:M42"/>
    <mergeCell ref="K43:M43"/>
    <mergeCell ref="G39:N39"/>
    <mergeCell ref="K44:M44"/>
    <mergeCell ref="K45:M45"/>
    <mergeCell ref="K46:M46"/>
    <mergeCell ref="K47:M47"/>
    <mergeCell ref="K49:M49"/>
    <mergeCell ref="K50:M5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1:Y31"/>
    <mergeCell ref="W33:Y33"/>
    <mergeCell ref="W34:Y34"/>
    <mergeCell ref="W35:Y35"/>
    <mergeCell ref="S39:Z39"/>
    <mergeCell ref="W36:Y36"/>
    <mergeCell ref="S32:Z32"/>
    <mergeCell ref="W37:Y37"/>
    <mergeCell ref="W38:Y38"/>
    <mergeCell ref="W40:Y40"/>
    <mergeCell ref="W41:Y41"/>
    <mergeCell ref="AI40:AK40"/>
    <mergeCell ref="AI41:AK41"/>
    <mergeCell ref="AI42:AK42"/>
    <mergeCell ref="AI43:AK43"/>
    <mergeCell ref="AI44:AK44"/>
    <mergeCell ref="W42:Y42"/>
    <mergeCell ref="W43:Y43"/>
    <mergeCell ref="W44:Y44"/>
    <mergeCell ref="AI45:AK45"/>
    <mergeCell ref="W47:Y47"/>
    <mergeCell ref="W49:Y49"/>
    <mergeCell ref="W50:Y50"/>
    <mergeCell ref="AI49:AK49"/>
    <mergeCell ref="AI50:AK50"/>
    <mergeCell ref="AE48:AL48"/>
    <mergeCell ref="W45:Y45"/>
    <mergeCell ref="W46:Y46"/>
    <mergeCell ref="AI30:AK30"/>
    <mergeCell ref="AI47:AK47"/>
    <mergeCell ref="AI27:AK27"/>
    <mergeCell ref="AI38:AK38"/>
    <mergeCell ref="AI33:AK33"/>
    <mergeCell ref="AI34:AK34"/>
    <mergeCell ref="AI35:AK35"/>
    <mergeCell ref="AI36:AK36"/>
    <mergeCell ref="AI37:AK37"/>
    <mergeCell ref="AE39:AL39"/>
    <mergeCell ref="AI22:AK22"/>
    <mergeCell ref="AI17:AK17"/>
    <mergeCell ref="AI18:AK18"/>
    <mergeCell ref="AI19:AK19"/>
    <mergeCell ref="AI20:AK20"/>
    <mergeCell ref="AI46:AK46"/>
    <mergeCell ref="AI24:AK24"/>
    <mergeCell ref="AI25:AK25"/>
    <mergeCell ref="AE32:AL32"/>
    <mergeCell ref="AI29:AK29"/>
    <mergeCell ref="AI31:AK31"/>
    <mergeCell ref="AI11:AK11"/>
    <mergeCell ref="AI28:AK28"/>
    <mergeCell ref="AI23:AK23"/>
    <mergeCell ref="AI12:AK12"/>
    <mergeCell ref="AI13:AK13"/>
    <mergeCell ref="AI14:AK14"/>
    <mergeCell ref="AI15:AK15"/>
    <mergeCell ref="AI16:AK16"/>
    <mergeCell ref="AI26:AK26"/>
  </mergeCells>
  <conditionalFormatting sqref="AX58:AX64 AX11:AX50">
    <cfRule type="cellIs" priority="5" dxfId="0" operator="equal" stopIfTrue="1">
      <formula>1</formula>
    </cfRule>
  </conditionalFormatting>
  <conditionalFormatting sqref="I73 P73">
    <cfRule type="expression" priority="6" dxfId="0" stopIfTrue="1">
      <formula>1</formula>
    </cfRule>
  </conditionalFormatting>
  <conditionalFormatting sqref="G73">
    <cfRule type="expression" priority="7" dxfId="0" stopIfTrue="1">
      <formula>"ДЕНЬНЕД(G118)=1"</formula>
    </cfRule>
  </conditionalFormatting>
  <conditionalFormatting sqref="AU64 AV68:AV69">
    <cfRule type="cellIs" priority="8" dxfId="0" operator="equal" stopIfTrue="1">
      <formula>"воскресенье"</formula>
    </cfRule>
  </conditionalFormatting>
  <conditionalFormatting sqref="AX65:AX66">
    <cfRule type="cellIs" priority="3" dxfId="0" operator="equal" stopIfTrue="1">
      <formula>1</formula>
    </cfRule>
  </conditionalFormatting>
  <conditionalFormatting sqref="AU65:AU66">
    <cfRule type="cellIs" priority="4" dxfId="0" operator="equal" stopIfTrue="1">
      <formula>"воскресенье"</formula>
    </cfRule>
  </conditionalFormatting>
  <conditionalFormatting sqref="AX67">
    <cfRule type="cellIs" priority="1" dxfId="0" operator="equal" stopIfTrue="1">
      <formula>1</formula>
    </cfRule>
  </conditionalFormatting>
  <conditionalFormatting sqref="AU67">
    <cfRule type="cellIs" priority="2" dxfId="0" operator="equal" stopIfTrue="1">
      <formula>"воскресенье"</formula>
    </cfRule>
  </conditionalFormatting>
  <printOptions horizontalCentered="1"/>
  <pageMargins left="0" right="0" top="0" bottom="0" header="0" footer="0"/>
  <pageSetup blackAndWhite="1" fitToHeight="1" fitToWidth="1" horizontalDpi="1200" verticalDpi="12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2019-03-20T05:50:03Z</cp:lastPrinted>
  <dcterms:created xsi:type="dcterms:W3CDTF">2003-09-09T04:33:19Z</dcterms:created>
  <dcterms:modified xsi:type="dcterms:W3CDTF">2020-02-28T11:30:55Z</dcterms:modified>
  <cp:category/>
  <cp:version/>
  <cp:contentType/>
  <cp:contentStatus/>
</cp:coreProperties>
</file>