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535" activeTab="0"/>
  </bookViews>
  <sheets>
    <sheet name="3 арх" sheetId="1" r:id="rId1"/>
  </sheets>
  <definedNames>
    <definedName name="_xlnm.Print_Area" localSheetId="0">'3 арх'!$A$1:$AP$27</definedName>
  </definedNames>
  <calcPr fullCalcOnLoad="1"/>
</workbook>
</file>

<file path=xl/sharedStrings.xml><?xml version="1.0" encoding="utf-8"?>
<sst xmlns="http://schemas.openxmlformats.org/spreadsheetml/2006/main" count="150" uniqueCount="81">
  <si>
    <t>№№</t>
  </si>
  <si>
    <t>курс</t>
  </si>
  <si>
    <t>группа</t>
  </si>
  <si>
    <t>контрольные мероприятия</t>
  </si>
  <si>
    <t>дата</t>
  </si>
  <si>
    <t>ауд</t>
  </si>
  <si>
    <t>5-6 неделя</t>
  </si>
  <si>
    <t>10-11 неделя</t>
  </si>
  <si>
    <t>РАСПИСАНИЕ</t>
  </si>
  <si>
    <t>1_2</t>
  </si>
  <si>
    <t>2_3</t>
  </si>
  <si>
    <t>"УТВЕРЖДАЮ"</t>
  </si>
  <si>
    <t>Форма итогового контроля</t>
  </si>
  <si>
    <t>зачет</t>
  </si>
  <si>
    <t>экзамен</t>
  </si>
  <si>
    <t>часы</t>
  </si>
  <si>
    <t>1 рейт</t>
  </si>
  <si>
    <t>2 рейт</t>
  </si>
  <si>
    <t>3 рейт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</si>
  <si>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</si>
  <si>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</si>
  <si>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</si>
  <si>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</si>
  <si>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</si>
  <si>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</si>
  <si>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</si>
  <si>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</si>
  <si>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</si>
  <si>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</si>
  <si>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</si>
  <si>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баллы коллокв</t>
  </si>
  <si>
    <t>текущий контроль (л/р…к/р)</t>
  </si>
  <si>
    <t>Посещение</t>
  </si>
  <si>
    <t>всего</t>
  </si>
  <si>
    <t>итого</t>
  </si>
  <si>
    <t>шаг тест</t>
  </si>
  <si>
    <t>воскресенье</t>
  </si>
  <si>
    <t>5-6</t>
  </si>
  <si>
    <t>конец 1-3 к</t>
  </si>
  <si>
    <t>3-4</t>
  </si>
  <si>
    <t>1-2</t>
  </si>
  <si>
    <t>15-16 неделя</t>
  </si>
  <si>
    <t>ИНСТИТУТ АРХИТЕКТУРЫ, СТРОИТЕЛЬСТВА и ДИЗАЙНА</t>
  </si>
  <si>
    <t>другие формы контроля</t>
  </si>
  <si>
    <t>Ф И О преподавателя</t>
  </si>
  <si>
    <t xml:space="preserve">08.03.01   Строительство </t>
  </si>
  <si>
    <t>балл</t>
  </si>
  <si>
    <t xml:space="preserve">НАИМЕНОВАНИЕ  ДИСЦИПЛИНЫ </t>
  </si>
  <si>
    <t xml:space="preserve">ЭЛЕКТИВНЫЕ КУРСЫ ПО ФИЗИЧЕСКОЙ КУЛЬТУРЕ </t>
  </si>
  <si>
    <t>Начальник УОП                           Р.М. Лигидов</t>
  </si>
  <si>
    <t>ст. преп. Ципинов А.С.</t>
  </si>
  <si>
    <t>Директора ИАСиД                              Т.А. Хежев</t>
  </si>
  <si>
    <t>11.02.2020-13.02.2020</t>
  </si>
  <si>
    <t>11.03.2020-13.03.2020</t>
  </si>
  <si>
    <t>7.02.2020 г.  Пт.     13.00-14.35        (сдача нормативов)  ФСК</t>
  </si>
  <si>
    <t>13.03.2020 г. Пт.    13.00-14.35      (сдача нормативов)  ФСК</t>
  </si>
  <si>
    <t>"___"______________2020 г.</t>
  </si>
  <si>
    <t xml:space="preserve">Первый проректор-проректора КБГУ по УР ______________В.Н.Лесев                        балльно-рейтинговых контрольных мероприятий за 2 полугодие  2019/2020 учебного года </t>
  </si>
  <si>
    <t>ЭКОНОМИКА</t>
  </si>
  <si>
    <t>ПРАВОВЕДЕНИЕ</t>
  </si>
  <si>
    <t xml:space="preserve">АРХИТЕКТУРНОЕ ПРОЕКТИРОВАНИЕ (I УРОВЕНЬ)  </t>
  </si>
  <si>
    <t xml:space="preserve"> АРХИТЕКТУРНЫЕ КОНСТРУКЦИИ И ТЕОРИЯ КОНСТРУИРОВАНИЯ</t>
  </si>
  <si>
    <t>АРХИТЕКТУРНО-СТРОИТЕЛЬНЫЕ ТЕХНОЛОГИИ</t>
  </si>
  <si>
    <t>доц.Асланова Л.Р.</t>
  </si>
  <si>
    <t xml:space="preserve">доц. Жугов А.А. </t>
  </si>
  <si>
    <t xml:space="preserve">доц. Бжахов М.И.    доц. Хуранов В.Х   </t>
  </si>
  <si>
    <t xml:space="preserve">доц. Хуранов В.Х   </t>
  </si>
  <si>
    <t>СКУЛЬПТУРНО-ПЛАСТИЧЕСКОЕ МОДЕЛИРОВАНИЕ</t>
  </si>
  <si>
    <t>ст. преп.  Унежева З.С.</t>
  </si>
  <si>
    <t xml:space="preserve">КОМПЬЮТЕРНОЕ ТРЕХМЕРНОЕ МОДЕЛИРОВАНИЕ И ВИЗУАЛИЗАЦИЯ    </t>
  </si>
  <si>
    <t xml:space="preserve">ас. Ефимова М. М. </t>
  </si>
  <si>
    <t>ПРОФЕССИОНАЛЬНАЯ ПРАКТИКА (АРХИТЕКТУРНОЕ ЗАКОНОДАТЕЛЬСТВО И НОРМИРОВАНИЕ, АРХИТЕКТУРНАЯ ЭТИКА, АРХИТЕКТУРНЫЙ МЕНЕДЖМЕНТ И АДМИНИСТРИРОВАНИЕ)</t>
  </si>
  <si>
    <t>зачет+ к.п.</t>
  </si>
  <si>
    <t>зачет+к.р.</t>
  </si>
  <si>
    <t>зачет+ 2 к.п.</t>
  </si>
  <si>
    <t>305  507</t>
  </si>
  <si>
    <t>Диф.зачет +к.р.</t>
  </si>
  <si>
    <t xml:space="preserve">ст.пр.: Гилясова М. Х., Соблиров А. М., Биттиров Р.М.,Карданов А. Х.,Караев А. Ш., Кишев А.З.,Киржинов М.М., Жероков З. 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    </t>
  </si>
  <si>
    <t>27.04.2020-30.04.2020</t>
  </si>
  <si>
    <t>ЭИОС КБГУ</t>
  </si>
  <si>
    <t>25.04.2020 г. Пт.     13.00-14.35     (сдача нормативов) ЭИОС КБГУ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</si>
</sst>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07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sz val="12"/>
      <color indexed="17"/>
      <name val="Arial Cyr"/>
      <family val="2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4"/>
      <color indexed="18"/>
      <name val="Arial Cyr"/>
      <family val="2"/>
    </font>
    <font>
      <b/>
      <sz val="18"/>
      <color indexed="18"/>
      <name val="Arial Cyr"/>
      <family val="2"/>
    </font>
    <font>
      <b/>
      <sz val="14"/>
      <color indexed="18"/>
      <name val="Arial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6"/>
      <color indexed="16"/>
      <name val="Arial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6"/>
      <name val="Arial Cyr"/>
      <family val="2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b/>
      <sz val="8"/>
      <color indexed="63"/>
      <name val="Arial"/>
      <family val="2"/>
    </font>
    <font>
      <sz val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63"/>
      <name val="Arial Cyr"/>
      <family val="0"/>
    </font>
    <font>
      <sz val="10"/>
      <name val="Times New Roman"/>
      <family val="1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sz val="16"/>
      <name val="Arial Cyr"/>
      <family val="2"/>
    </font>
    <font>
      <sz val="18"/>
      <color indexed="63"/>
      <name val="Arial Cyr"/>
      <family val="0"/>
    </font>
    <font>
      <b/>
      <sz val="22"/>
      <name val="Arial Cyr"/>
      <family val="2"/>
    </font>
    <font>
      <b/>
      <sz val="22"/>
      <color indexed="17"/>
      <name val="Arial Cyr"/>
      <family val="2"/>
    </font>
    <font>
      <b/>
      <sz val="26"/>
      <name val="Arial Cyr"/>
      <family val="2"/>
    </font>
    <font>
      <b/>
      <sz val="28"/>
      <name val="Arial Cyr"/>
      <family val="2"/>
    </font>
    <font>
      <sz val="28"/>
      <name val="Arial Cyr"/>
      <family val="2"/>
    </font>
    <font>
      <b/>
      <sz val="24"/>
      <name val="Arial Cyr"/>
      <family val="0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3"/>
      <color indexed="60"/>
      <name val="Times New Roman"/>
      <family val="1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b/>
      <sz val="12"/>
      <color rgb="FFFF0000"/>
      <name val="Arial Cyr"/>
      <family val="2"/>
    </font>
    <font>
      <b/>
      <sz val="11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9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2"/>
      <color rgb="FFFF0000"/>
      <name val="Arial Cyr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38" fillId="27" borderId="2" applyNumberFormat="0" applyAlignment="0" applyProtection="0"/>
    <xf numFmtId="0" fontId="84" fillId="28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9" borderId="7" applyNumberFormat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32" fillId="33" borderId="10" applyBorder="0">
      <alignment horizontal="center"/>
      <protection/>
    </xf>
    <xf numFmtId="0" fontId="95" fillId="0" borderId="0" applyNumberFormat="0" applyFill="0" applyBorder="0" applyAlignment="0" applyProtection="0"/>
    <xf numFmtId="0" fontId="9" fillId="33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wrapText="1"/>
    </xf>
    <xf numFmtId="0" fontId="97" fillId="0" borderId="18" xfId="0" applyFont="1" applyFill="1" applyBorder="1" applyAlignment="1">
      <alignment horizontal="left" vertical="center" wrapText="1"/>
    </xf>
    <xf numFmtId="0" fontId="97" fillId="0" borderId="19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/>
    </xf>
    <xf numFmtId="178" fontId="23" fillId="35" borderId="20" xfId="0" applyNumberFormat="1" applyFont="1" applyFill="1" applyBorder="1" applyAlignment="1">
      <alignment horizontal="center" vertical="center"/>
    </xf>
    <xf numFmtId="178" fontId="23" fillId="35" borderId="11" xfId="0" applyNumberFormat="1" applyFont="1" applyFill="1" applyBorder="1" applyAlignment="1">
      <alignment horizontal="center" vertical="center"/>
    </xf>
    <xf numFmtId="178" fontId="23" fillId="35" borderId="14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78" fontId="18" fillId="35" borderId="20" xfId="0" applyNumberFormat="1" applyFont="1" applyFill="1" applyBorder="1" applyAlignment="1">
      <alignment horizontal="center" vertical="center"/>
    </xf>
    <xf numFmtId="49" fontId="18" fillId="35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178" fontId="98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18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49" fontId="18" fillId="35" borderId="14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178" fontId="18" fillId="35" borderId="14" xfId="0" applyNumberFormat="1" applyFont="1" applyFill="1" applyBorder="1" applyAlignment="1">
      <alignment horizontal="center" vertical="center"/>
    </xf>
    <xf numFmtId="178" fontId="98" fillId="35" borderId="14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9" fillId="35" borderId="0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center" vertical="center"/>
    </xf>
    <xf numFmtId="178" fontId="18" fillId="35" borderId="0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178" fontId="23" fillId="35" borderId="0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178" fontId="9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178" fontId="8" fillId="35" borderId="0" xfId="0" applyNumberFormat="1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35" borderId="0" xfId="0" applyFont="1" applyFill="1" applyBorder="1" applyAlignment="1">
      <alignment horizontal="center" vertical="center" wrapText="1"/>
    </xf>
    <xf numFmtId="178" fontId="52" fillId="35" borderId="0" xfId="0" applyNumberFormat="1" applyFont="1" applyFill="1" applyBorder="1" applyAlignment="1">
      <alignment horizontal="center" vertical="center"/>
    </xf>
    <xf numFmtId="49" fontId="52" fillId="35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23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178" fontId="18" fillId="35" borderId="15" xfId="0" applyNumberFormat="1" applyFont="1" applyFill="1" applyBorder="1" applyAlignment="1">
      <alignment horizontal="center" vertical="center"/>
    </xf>
    <xf numFmtId="178" fontId="23" fillId="35" borderId="15" xfId="0" applyNumberFormat="1" applyFont="1" applyFill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/>
    </xf>
    <xf numFmtId="49" fontId="18" fillId="35" borderId="15" xfId="0" applyNumberFormat="1" applyFont="1" applyFill="1" applyBorder="1" applyAlignment="1">
      <alignment horizontal="center" vertical="center" wrapText="1"/>
    </xf>
    <xf numFmtId="178" fontId="98" fillId="35" borderId="15" xfId="0" applyNumberFormat="1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left" vertical="center" wrapText="1"/>
    </xf>
    <xf numFmtId="0" fontId="97" fillId="0" borderId="28" xfId="0" applyFont="1" applyFill="1" applyBorder="1" applyAlignment="1">
      <alignment horizontal="left" vertical="center" wrapText="1"/>
    </xf>
    <xf numFmtId="0" fontId="35" fillId="35" borderId="20" xfId="0" applyFont="1" applyFill="1" applyBorder="1" applyAlignment="1">
      <alignment horizontal="center" vertical="center"/>
    </xf>
    <xf numFmtId="178" fontId="98" fillId="35" borderId="20" xfId="0" applyNumberFormat="1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178" fontId="18" fillId="35" borderId="13" xfId="0" applyNumberFormat="1" applyFont="1" applyFill="1" applyBorder="1" applyAlignment="1">
      <alignment horizontal="center" vertical="center"/>
    </xf>
    <xf numFmtId="49" fontId="18" fillId="35" borderId="13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7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left" vertical="center" wrapText="1"/>
    </xf>
    <xf numFmtId="0" fontId="35" fillId="35" borderId="30" xfId="0" applyFont="1" applyFill="1" applyBorder="1" applyAlignment="1">
      <alignment horizontal="center" vertical="center"/>
    </xf>
    <xf numFmtId="178" fontId="18" fillId="35" borderId="30" xfId="0" applyNumberFormat="1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178" fontId="23" fillId="35" borderId="30" xfId="0" applyNumberFormat="1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178" fontId="98" fillId="35" borderId="30" xfId="0" applyNumberFormat="1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78" fontId="20" fillId="35" borderId="32" xfId="0" applyNumberFormat="1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14" fontId="0" fillId="0" borderId="16" xfId="0" applyNumberFormat="1" applyFill="1" applyBorder="1" applyAlignment="1">
      <alignment/>
    </xf>
    <xf numFmtId="14" fontId="0" fillId="0" borderId="35" xfId="0" applyNumberFormat="1" applyFill="1" applyBorder="1" applyAlignment="1">
      <alignment/>
    </xf>
    <xf numFmtId="0" fontId="29" fillId="35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0" fontId="31" fillId="0" borderId="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39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37" xfId="0" applyFont="1" applyFill="1" applyBorder="1" applyAlignment="1">
      <alignment horizontal="center" vertical="center" textRotation="90" wrapText="1"/>
    </xf>
    <xf numFmtId="0" fontId="23" fillId="0" borderId="13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37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37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3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vertical="center" textRotation="90" wrapText="1"/>
    </xf>
    <xf numFmtId="0" fontId="8" fillId="0" borderId="46" xfId="0" applyFont="1" applyFill="1" applyBorder="1" applyAlignment="1">
      <alignment horizontal="center" vertical="center" textRotation="90" wrapText="1"/>
    </xf>
    <xf numFmtId="0" fontId="8" fillId="0" borderId="47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78" fontId="20" fillId="35" borderId="17" xfId="0" applyNumberFormat="1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20" fillId="35" borderId="21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178" fontId="20" fillId="35" borderId="26" xfId="0" applyNumberFormat="1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178" fontId="103" fillId="35" borderId="26" xfId="0" applyNumberFormat="1" applyFont="1" applyFill="1" applyBorder="1" applyAlignment="1">
      <alignment horizontal="center" vertical="center"/>
    </xf>
    <xf numFmtId="0" fontId="104" fillId="35" borderId="43" xfId="0" applyFont="1" applyFill="1" applyBorder="1" applyAlignment="1">
      <alignment horizontal="center" vertical="center"/>
    </xf>
    <xf numFmtId="0" fontId="104" fillId="35" borderId="27" xfId="0" applyFont="1" applyFill="1" applyBorder="1" applyAlignment="1">
      <alignment horizontal="center" vertical="center"/>
    </xf>
    <xf numFmtId="178" fontId="105" fillId="35" borderId="26" xfId="0" applyNumberFormat="1" applyFont="1" applyFill="1" applyBorder="1" applyAlignment="1">
      <alignment horizontal="center" vertical="center"/>
    </xf>
    <xf numFmtId="0" fontId="106" fillId="35" borderId="43" xfId="0" applyFont="1" applyFill="1" applyBorder="1" applyAlignment="1">
      <alignment horizontal="center" vertical="center"/>
    </xf>
    <xf numFmtId="0" fontId="106" fillId="35" borderId="27" xfId="0" applyFont="1" applyFill="1" applyBorder="1" applyAlignment="1">
      <alignment horizontal="center" vertical="center"/>
    </xf>
    <xf numFmtId="178" fontId="20" fillId="35" borderId="16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178" fontId="20" fillId="35" borderId="57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178" fontId="20" fillId="35" borderId="10" xfId="0" applyNumberFormat="1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м" xfId="59"/>
    <cellStyle name="Текст предупреждения" xfId="60"/>
    <cellStyle name="фам" xfId="61"/>
    <cellStyle name="Comma" xfId="62"/>
    <cellStyle name="Comma [0]" xfId="63"/>
    <cellStyle name="Хороший" xfId="64"/>
  </cellStyles>
  <dxfs count="4"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5"/>
  <sheetViews>
    <sheetView tabSelected="1" view="pageBreakPreview" zoomScale="55" zoomScaleNormal="75" zoomScaleSheetLayoutView="55" zoomScalePageLayoutView="0" workbookViewId="0" topLeftCell="R11">
      <selection activeCell="AH12" sqref="AH12"/>
    </sheetView>
  </sheetViews>
  <sheetFormatPr defaultColWidth="9.00390625" defaultRowHeight="19.5" customHeight="1"/>
  <cols>
    <col min="1" max="1" width="3.75390625" style="5" customWidth="1"/>
    <col min="2" max="2" width="60.375" style="21" customWidth="1"/>
    <col min="3" max="3" width="17.375" style="11" customWidth="1"/>
    <col min="4" max="4" width="34.00390625" style="13" customWidth="1"/>
    <col min="5" max="5" width="4.375" style="16" customWidth="1"/>
    <col min="6" max="6" width="4.25390625" style="16" customWidth="1"/>
    <col min="7" max="7" width="14.25390625" style="11" customWidth="1"/>
    <col min="8" max="8" width="6.625" style="17" customWidth="1"/>
    <col min="9" max="9" width="6.00390625" style="17" customWidth="1"/>
    <col min="10" max="10" width="6.875" style="18" customWidth="1"/>
    <col min="11" max="11" width="13.125" style="18" customWidth="1"/>
    <col min="12" max="12" width="9.25390625" style="18" customWidth="1"/>
    <col min="13" max="13" width="14.375" style="18" customWidth="1"/>
    <col min="14" max="14" width="6.75390625" style="18" customWidth="1"/>
    <col min="15" max="15" width="7.875" style="18" customWidth="1"/>
    <col min="16" max="17" width="5.875" style="18" customWidth="1"/>
    <col min="18" max="18" width="2.375" style="18" customWidth="1"/>
    <col min="19" max="19" width="14.875" style="20" customWidth="1"/>
    <col min="20" max="20" width="6.00390625" style="19" customWidth="1"/>
    <col min="21" max="21" width="6.00390625" style="17" customWidth="1"/>
    <col min="22" max="22" width="6.25390625" style="18" customWidth="1"/>
    <col min="23" max="23" width="12.625" style="18" customWidth="1"/>
    <col min="24" max="24" width="10.875" style="18" customWidth="1"/>
    <col min="25" max="25" width="14.00390625" style="18" customWidth="1"/>
    <col min="26" max="26" width="6.875" style="18" customWidth="1"/>
    <col min="27" max="27" width="7.875" style="18" customWidth="1"/>
    <col min="28" max="28" width="4.125" style="18" customWidth="1"/>
    <col min="29" max="29" width="4.75390625" style="18" customWidth="1"/>
    <col min="30" max="30" width="1.875" style="18" customWidth="1"/>
    <col min="31" max="31" width="13.125" style="20" customWidth="1"/>
    <col min="32" max="32" width="7.00390625" style="19" customWidth="1"/>
    <col min="33" max="33" width="15.875" style="17" customWidth="1"/>
    <col min="34" max="34" width="7.00390625" style="18" customWidth="1"/>
    <col min="35" max="35" width="13.125" style="18" customWidth="1"/>
    <col min="36" max="36" width="10.00390625" style="18" customWidth="1"/>
    <col min="37" max="37" width="14.625" style="18" customWidth="1"/>
    <col min="38" max="38" width="6.375" style="18" customWidth="1"/>
    <col min="39" max="39" width="8.25390625" style="18" customWidth="1"/>
    <col min="40" max="40" width="4.625" style="18" customWidth="1"/>
    <col min="41" max="41" width="6.375" style="18" customWidth="1"/>
    <col min="42" max="42" width="5.375" style="18" customWidth="1"/>
    <col min="43" max="43" width="3.25390625" style="18" customWidth="1"/>
    <col min="44" max="44" width="4.25390625" style="38" customWidth="1"/>
    <col min="45" max="45" width="7.00390625" style="18" customWidth="1"/>
    <col min="46" max="46" width="4.25390625" style="18" customWidth="1"/>
    <col min="47" max="47" width="8.75390625" style="18" customWidth="1"/>
    <col min="48" max="49" width="9.125" style="18" customWidth="1"/>
    <col min="50" max="50" width="7.375" style="18" customWidth="1"/>
    <col min="51" max="51" width="7.625" style="18" customWidth="1"/>
    <col min="52" max="52" width="9.125" style="18" customWidth="1"/>
    <col min="54" max="54" width="12.875" style="0" customWidth="1"/>
  </cols>
  <sheetData>
    <row r="1" spans="1:50" ht="60" customHeight="1">
      <c r="A1" s="29"/>
      <c r="B1" s="36" t="s">
        <v>11</v>
      </c>
      <c r="D1" s="222" t="s">
        <v>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S1" s="39"/>
      <c r="AT1" s="40"/>
      <c r="AV1" s="223" t="s">
        <v>31</v>
      </c>
      <c r="AW1" s="223" t="s">
        <v>32</v>
      </c>
      <c r="AX1" s="41"/>
    </row>
    <row r="2" spans="1:50" ht="30">
      <c r="A2" s="227" t="s">
        <v>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S2" s="224"/>
      <c r="AT2" s="225"/>
      <c r="AV2" s="223"/>
      <c r="AW2" s="223"/>
      <c r="AX2" s="42"/>
    </row>
    <row r="3" spans="1:50" ht="33.75" customHeight="1">
      <c r="A3" s="29"/>
      <c r="B3" s="109" t="s">
        <v>56</v>
      </c>
      <c r="D3" s="226" t="s">
        <v>42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S3" s="43" t="s">
        <v>38</v>
      </c>
      <c r="AT3" s="40"/>
      <c r="AU3" s="44" t="s">
        <v>30</v>
      </c>
      <c r="AV3" s="223"/>
      <c r="AW3" s="223"/>
      <c r="AX3" s="42"/>
    </row>
    <row r="4" spans="1:52" s="6" customFormat="1" ht="27.75" customHeight="1" thickBot="1">
      <c r="A4" s="10"/>
      <c r="B4" s="183"/>
      <c r="C4" s="184"/>
      <c r="D4" s="229" t="s">
        <v>45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33"/>
      <c r="AR4" s="45"/>
      <c r="AS4" s="224">
        <v>42447</v>
      </c>
      <c r="AT4" s="225"/>
      <c r="AU4" s="25">
        <v>6</v>
      </c>
      <c r="AV4" s="25">
        <v>8</v>
      </c>
      <c r="AW4" s="25">
        <v>3</v>
      </c>
      <c r="AX4" s="46"/>
      <c r="AY4" s="47"/>
      <c r="AZ4" s="47"/>
    </row>
    <row r="5" spans="1:55" s="7" customFormat="1" ht="19.5" customHeight="1">
      <c r="A5" s="230" t="s">
        <v>0</v>
      </c>
      <c r="B5" s="233" t="s">
        <v>47</v>
      </c>
      <c r="C5" s="236" t="s">
        <v>12</v>
      </c>
      <c r="D5" s="239" t="s">
        <v>44</v>
      </c>
      <c r="E5" s="230" t="s">
        <v>1</v>
      </c>
      <c r="F5" s="230" t="s">
        <v>2</v>
      </c>
      <c r="G5" s="242" t="s">
        <v>6</v>
      </c>
      <c r="H5" s="243"/>
      <c r="I5" s="243"/>
      <c r="J5" s="243"/>
      <c r="K5" s="243"/>
      <c r="L5" s="243"/>
      <c r="M5" s="243"/>
      <c r="N5" s="243"/>
      <c r="O5" s="243"/>
      <c r="P5" s="243"/>
      <c r="Q5" s="244"/>
      <c r="R5" s="245"/>
      <c r="S5" s="248" t="s">
        <v>7</v>
      </c>
      <c r="T5" s="249"/>
      <c r="U5" s="249"/>
      <c r="V5" s="249"/>
      <c r="W5" s="249"/>
      <c r="X5" s="249"/>
      <c r="Y5" s="249"/>
      <c r="Z5" s="249"/>
      <c r="AA5" s="249"/>
      <c r="AB5" s="249"/>
      <c r="AC5" s="250"/>
      <c r="AD5" s="245"/>
      <c r="AE5" s="251" t="s">
        <v>41</v>
      </c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3" t="s">
        <v>34</v>
      </c>
      <c r="AQ5" s="256" t="s">
        <v>1</v>
      </c>
      <c r="AR5" s="258" t="s">
        <v>2</v>
      </c>
      <c r="AS5" s="48"/>
      <c r="AT5" s="48"/>
      <c r="AU5" s="48"/>
      <c r="AV5" s="49"/>
      <c r="AW5" s="49"/>
      <c r="AX5" s="49"/>
      <c r="AY5" s="49"/>
      <c r="AZ5" s="49"/>
      <c r="BA5" s="4"/>
      <c r="BB5" s="4"/>
      <c r="BC5" s="4"/>
    </row>
    <row r="6" spans="1:55" s="7" customFormat="1" ht="19.5" customHeight="1">
      <c r="A6" s="231"/>
      <c r="B6" s="234"/>
      <c r="C6" s="237"/>
      <c r="D6" s="240"/>
      <c r="E6" s="231"/>
      <c r="F6" s="231"/>
      <c r="G6" s="272" t="s">
        <v>3</v>
      </c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246"/>
      <c r="S6" s="275" t="s">
        <v>3</v>
      </c>
      <c r="T6" s="276"/>
      <c r="U6" s="276"/>
      <c r="V6" s="276"/>
      <c r="W6" s="276"/>
      <c r="X6" s="276"/>
      <c r="Y6" s="276"/>
      <c r="Z6" s="276"/>
      <c r="AA6" s="276"/>
      <c r="AB6" s="276"/>
      <c r="AC6" s="277"/>
      <c r="AD6" s="246"/>
      <c r="AE6" s="278" t="s">
        <v>3</v>
      </c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54"/>
      <c r="AQ6" s="256"/>
      <c r="AR6" s="258"/>
      <c r="AS6" s="22"/>
      <c r="AT6" s="22"/>
      <c r="AU6" s="22"/>
      <c r="AV6" s="49"/>
      <c r="AW6" s="49"/>
      <c r="AX6" s="49"/>
      <c r="AY6" s="49"/>
      <c r="AZ6" s="49"/>
      <c r="BA6" s="4"/>
      <c r="BB6" s="4"/>
      <c r="BC6" s="4"/>
    </row>
    <row r="7" spans="1:55" s="7" customFormat="1" ht="19.5" customHeight="1">
      <c r="A7" s="231"/>
      <c r="B7" s="234"/>
      <c r="C7" s="237"/>
      <c r="D7" s="240"/>
      <c r="E7" s="231"/>
      <c r="F7" s="231"/>
      <c r="G7" s="280" t="s">
        <v>28</v>
      </c>
      <c r="H7" s="281"/>
      <c r="I7" s="281"/>
      <c r="J7" s="282"/>
      <c r="K7" s="280" t="s">
        <v>29</v>
      </c>
      <c r="L7" s="281"/>
      <c r="M7" s="281"/>
      <c r="N7" s="282"/>
      <c r="O7" s="286" t="s">
        <v>43</v>
      </c>
      <c r="P7" s="289" t="s">
        <v>32</v>
      </c>
      <c r="Q7" s="289" t="s">
        <v>33</v>
      </c>
      <c r="R7" s="246"/>
      <c r="S7" s="292" t="s">
        <v>28</v>
      </c>
      <c r="T7" s="293"/>
      <c r="U7" s="293"/>
      <c r="V7" s="294"/>
      <c r="W7" s="292" t="s">
        <v>29</v>
      </c>
      <c r="X7" s="293"/>
      <c r="Y7" s="293"/>
      <c r="Z7" s="294"/>
      <c r="AA7" s="260" t="s">
        <v>43</v>
      </c>
      <c r="AB7" s="263" t="s">
        <v>32</v>
      </c>
      <c r="AC7" s="263" t="s">
        <v>33</v>
      </c>
      <c r="AD7" s="246"/>
      <c r="AE7" s="266" t="s">
        <v>28</v>
      </c>
      <c r="AF7" s="267"/>
      <c r="AG7" s="267"/>
      <c r="AH7" s="268"/>
      <c r="AI7" s="266" t="s">
        <v>29</v>
      </c>
      <c r="AJ7" s="267"/>
      <c r="AK7" s="267"/>
      <c r="AL7" s="268"/>
      <c r="AM7" s="298" t="s">
        <v>43</v>
      </c>
      <c r="AN7" s="301" t="s">
        <v>32</v>
      </c>
      <c r="AO7" s="304" t="s">
        <v>33</v>
      </c>
      <c r="AP7" s="254"/>
      <c r="AQ7" s="256"/>
      <c r="AR7" s="258"/>
      <c r="AS7" s="22"/>
      <c r="AT7" s="22"/>
      <c r="AU7" s="22"/>
      <c r="AV7" s="49"/>
      <c r="AW7" s="49"/>
      <c r="AX7" s="49"/>
      <c r="AY7" s="49"/>
      <c r="AZ7" s="49"/>
      <c r="BA7" s="4"/>
      <c r="BB7" s="4"/>
      <c r="BC7" s="4"/>
    </row>
    <row r="8" spans="1:55" s="7" customFormat="1" ht="19.5" customHeight="1" thickBot="1">
      <c r="A8" s="231"/>
      <c r="B8" s="234"/>
      <c r="C8" s="237"/>
      <c r="D8" s="240"/>
      <c r="E8" s="231"/>
      <c r="F8" s="231"/>
      <c r="G8" s="283"/>
      <c r="H8" s="284"/>
      <c r="I8" s="284"/>
      <c r="J8" s="285"/>
      <c r="K8" s="283"/>
      <c r="L8" s="284"/>
      <c r="M8" s="284"/>
      <c r="N8" s="285"/>
      <c r="O8" s="287"/>
      <c r="P8" s="290"/>
      <c r="Q8" s="290"/>
      <c r="R8" s="246"/>
      <c r="S8" s="295"/>
      <c r="T8" s="296"/>
      <c r="U8" s="296"/>
      <c r="V8" s="297"/>
      <c r="W8" s="295"/>
      <c r="X8" s="296"/>
      <c r="Y8" s="296"/>
      <c r="Z8" s="297"/>
      <c r="AA8" s="261"/>
      <c r="AB8" s="264"/>
      <c r="AC8" s="264"/>
      <c r="AD8" s="246"/>
      <c r="AE8" s="269"/>
      <c r="AF8" s="270"/>
      <c r="AG8" s="270"/>
      <c r="AH8" s="271"/>
      <c r="AI8" s="269"/>
      <c r="AJ8" s="270"/>
      <c r="AK8" s="270"/>
      <c r="AL8" s="271"/>
      <c r="AM8" s="299"/>
      <c r="AN8" s="302"/>
      <c r="AO8" s="305"/>
      <c r="AP8" s="254"/>
      <c r="AQ8" s="256"/>
      <c r="AR8" s="258"/>
      <c r="AS8" s="22"/>
      <c r="AT8" s="22"/>
      <c r="AU8" s="22"/>
      <c r="AV8" s="49"/>
      <c r="AW8" s="49"/>
      <c r="AX8" s="49"/>
      <c r="AY8" s="49"/>
      <c r="AZ8" s="49"/>
      <c r="BA8" s="4"/>
      <c r="BB8" s="4"/>
      <c r="BC8" s="4"/>
    </row>
    <row r="9" spans="1:57" s="7" customFormat="1" ht="19.5" customHeight="1" thickBot="1">
      <c r="A9" s="231"/>
      <c r="B9" s="234"/>
      <c r="C9" s="237"/>
      <c r="D9" s="240"/>
      <c r="E9" s="231"/>
      <c r="F9" s="231"/>
      <c r="G9" s="307" t="s">
        <v>4</v>
      </c>
      <c r="H9" s="309" t="s">
        <v>25</v>
      </c>
      <c r="I9" s="309" t="s">
        <v>5</v>
      </c>
      <c r="J9" s="309" t="s">
        <v>46</v>
      </c>
      <c r="K9" s="319" t="s">
        <v>4</v>
      </c>
      <c r="L9" s="320"/>
      <c r="M9" s="321"/>
      <c r="N9" s="311" t="s">
        <v>46</v>
      </c>
      <c r="O9" s="287"/>
      <c r="P9" s="290"/>
      <c r="Q9" s="290"/>
      <c r="R9" s="246"/>
      <c r="S9" s="312" t="s">
        <v>4</v>
      </c>
      <c r="T9" s="317" t="s">
        <v>25</v>
      </c>
      <c r="U9" s="317" t="s">
        <v>5</v>
      </c>
      <c r="V9" s="317" t="s">
        <v>46</v>
      </c>
      <c r="W9" s="319" t="s">
        <v>4</v>
      </c>
      <c r="X9" s="320"/>
      <c r="Y9" s="321"/>
      <c r="Z9" s="327" t="s">
        <v>46</v>
      </c>
      <c r="AA9" s="261"/>
      <c r="AB9" s="264"/>
      <c r="AC9" s="264"/>
      <c r="AD9" s="246"/>
      <c r="AE9" s="329" t="s">
        <v>4</v>
      </c>
      <c r="AF9" s="331" t="s">
        <v>25</v>
      </c>
      <c r="AG9" s="331" t="s">
        <v>5</v>
      </c>
      <c r="AH9" s="331" t="s">
        <v>46</v>
      </c>
      <c r="AI9" s="319" t="s">
        <v>4</v>
      </c>
      <c r="AJ9" s="320"/>
      <c r="AK9" s="321"/>
      <c r="AL9" s="325" t="s">
        <v>46</v>
      </c>
      <c r="AM9" s="299"/>
      <c r="AN9" s="302"/>
      <c r="AO9" s="305"/>
      <c r="AP9" s="254"/>
      <c r="AQ9" s="256"/>
      <c r="AR9" s="258"/>
      <c r="AS9" s="246" t="s">
        <v>19</v>
      </c>
      <c r="AT9" s="246"/>
      <c r="AU9" s="22">
        <v>23</v>
      </c>
      <c r="AV9" s="22">
        <v>23</v>
      </c>
      <c r="AW9" s="22">
        <v>24</v>
      </c>
      <c r="AX9" s="333" t="s">
        <v>20</v>
      </c>
      <c r="AY9" s="334"/>
      <c r="AZ9" s="22" t="s">
        <v>5</v>
      </c>
      <c r="BA9" s="246" t="s">
        <v>23</v>
      </c>
      <c r="BB9" s="246"/>
      <c r="BC9" s="246"/>
      <c r="BD9" s="335" t="s">
        <v>35</v>
      </c>
      <c r="BE9" s="335"/>
    </row>
    <row r="10" spans="1:57" s="8" customFormat="1" ht="19.5" customHeight="1" thickBot="1">
      <c r="A10" s="232"/>
      <c r="B10" s="235"/>
      <c r="C10" s="238"/>
      <c r="D10" s="241"/>
      <c r="E10" s="232"/>
      <c r="F10" s="232"/>
      <c r="G10" s="308"/>
      <c r="H10" s="310"/>
      <c r="I10" s="310"/>
      <c r="J10" s="310"/>
      <c r="K10" s="322"/>
      <c r="L10" s="323"/>
      <c r="M10" s="324"/>
      <c r="N10" s="311"/>
      <c r="O10" s="288"/>
      <c r="P10" s="291"/>
      <c r="Q10" s="291"/>
      <c r="R10" s="247"/>
      <c r="S10" s="313"/>
      <c r="T10" s="318"/>
      <c r="U10" s="318"/>
      <c r="V10" s="318"/>
      <c r="W10" s="322"/>
      <c r="X10" s="323"/>
      <c r="Y10" s="324"/>
      <c r="Z10" s="328"/>
      <c r="AA10" s="262"/>
      <c r="AB10" s="265"/>
      <c r="AC10" s="265"/>
      <c r="AD10" s="247"/>
      <c r="AE10" s="330"/>
      <c r="AF10" s="332"/>
      <c r="AG10" s="332"/>
      <c r="AH10" s="332"/>
      <c r="AI10" s="322"/>
      <c r="AJ10" s="323"/>
      <c r="AK10" s="324"/>
      <c r="AL10" s="326"/>
      <c r="AM10" s="300"/>
      <c r="AN10" s="303"/>
      <c r="AO10" s="306"/>
      <c r="AP10" s="255"/>
      <c r="AQ10" s="257"/>
      <c r="AR10" s="259"/>
      <c r="AS10" s="50" t="s">
        <v>9</v>
      </c>
      <c r="AT10" s="50" t="s">
        <v>10</v>
      </c>
      <c r="AU10" s="51" t="s">
        <v>16</v>
      </c>
      <c r="AV10" s="51" t="s">
        <v>17</v>
      </c>
      <c r="AW10" s="51" t="s">
        <v>18</v>
      </c>
      <c r="AX10" s="37" t="s">
        <v>21</v>
      </c>
      <c r="AY10" s="51" t="s">
        <v>15</v>
      </c>
      <c r="AZ10" s="24" t="s">
        <v>22</v>
      </c>
      <c r="BA10" s="26" t="s">
        <v>26</v>
      </c>
      <c r="BB10" s="26" t="s">
        <v>27</v>
      </c>
      <c r="BC10" s="26" t="s">
        <v>24</v>
      </c>
      <c r="BD10" s="23" t="s">
        <v>9</v>
      </c>
      <c r="BE10" s="23" t="s">
        <v>10</v>
      </c>
    </row>
    <row r="11" spans="1:60" s="3" customFormat="1" ht="60" customHeight="1" thickBot="1">
      <c r="A11" s="31">
        <v>1</v>
      </c>
      <c r="B11" s="195" t="s">
        <v>58</v>
      </c>
      <c r="C11" s="196" t="s">
        <v>13</v>
      </c>
      <c r="D11" s="197" t="s">
        <v>63</v>
      </c>
      <c r="E11" s="198">
        <v>3</v>
      </c>
      <c r="F11" s="198">
        <v>1</v>
      </c>
      <c r="G11" s="199">
        <v>43864</v>
      </c>
      <c r="H11" s="193" t="s">
        <v>37</v>
      </c>
      <c r="I11" s="200">
        <v>507</v>
      </c>
      <c r="J11" s="200">
        <f aca="true" t="shared" si="0" ref="J11:J19">$AU$4</f>
        <v>6</v>
      </c>
      <c r="K11" s="219" t="s">
        <v>52</v>
      </c>
      <c r="L11" s="220"/>
      <c r="M11" s="221"/>
      <c r="N11" s="201">
        <v>6</v>
      </c>
      <c r="O11" s="201">
        <f aca="true" t="shared" si="1" ref="O11:O19">$AV$4</f>
        <v>8</v>
      </c>
      <c r="P11" s="201">
        <f aca="true" t="shared" si="2" ref="P11:P19">$AW$4</f>
        <v>3</v>
      </c>
      <c r="Q11" s="202">
        <f aca="true" t="shared" si="3" ref="Q11:Q19">SUM(N11:P11)+J11</f>
        <v>23</v>
      </c>
      <c r="R11" s="203"/>
      <c r="S11" s="204">
        <v>43906</v>
      </c>
      <c r="T11" s="205" t="str">
        <f aca="true" t="shared" si="4" ref="T11:V19">H11</f>
        <v>5-6</v>
      </c>
      <c r="U11" s="205">
        <f t="shared" si="4"/>
        <v>507</v>
      </c>
      <c r="V11" s="205">
        <f t="shared" si="4"/>
        <v>6</v>
      </c>
      <c r="W11" s="219" t="s">
        <v>53</v>
      </c>
      <c r="X11" s="220"/>
      <c r="Y11" s="221"/>
      <c r="Z11" s="205">
        <f aca="true" t="shared" si="5" ref="Z11:Z19">N11</f>
        <v>6</v>
      </c>
      <c r="AA11" s="206">
        <f aca="true" t="shared" si="6" ref="AA11:AA19">$AV$4</f>
        <v>8</v>
      </c>
      <c r="AB11" s="206">
        <f aca="true" t="shared" si="7" ref="AB11:AB19">$AW$4</f>
        <v>3</v>
      </c>
      <c r="AC11" s="207">
        <f aca="true" t="shared" si="8" ref="AC11:AC19">SUM(Z11:AB11)+V11</f>
        <v>23</v>
      </c>
      <c r="AD11" s="203"/>
      <c r="AE11" s="208">
        <v>43948</v>
      </c>
      <c r="AF11" s="209" t="str">
        <f aca="true" t="shared" si="9" ref="AF11:AH14">H11</f>
        <v>5-6</v>
      </c>
      <c r="AG11" s="209" t="s">
        <v>79</v>
      </c>
      <c r="AH11" s="209">
        <f t="shared" si="9"/>
        <v>6</v>
      </c>
      <c r="AI11" s="219" t="s">
        <v>78</v>
      </c>
      <c r="AJ11" s="220"/>
      <c r="AK11" s="221"/>
      <c r="AL11" s="209">
        <f aca="true" t="shared" si="10" ref="AL11:AL19">Z11</f>
        <v>6</v>
      </c>
      <c r="AM11" s="210">
        <f aca="true" t="shared" si="11" ref="AM11:AM19">$AV$4</f>
        <v>8</v>
      </c>
      <c r="AN11" s="210">
        <f aca="true" t="shared" si="12" ref="AN11:AN19">$AW$4+1</f>
        <v>4</v>
      </c>
      <c r="AO11" s="211">
        <f aca="true" t="shared" si="13" ref="AO11:AO19">SUM(AL11:AN11)+AH11</f>
        <v>24</v>
      </c>
      <c r="AP11" s="212">
        <f aca="true" t="shared" si="14" ref="AP11:AP19">AO11+AC11+Q11</f>
        <v>70</v>
      </c>
      <c r="AQ11" s="110"/>
      <c r="AR11" s="27"/>
      <c r="AS11" s="111"/>
      <c r="AT11" s="111"/>
      <c r="AU11" s="112"/>
      <c r="AV11" s="9"/>
      <c r="AW11" s="112"/>
      <c r="AX11" s="113"/>
      <c r="AY11" s="114"/>
      <c r="AZ11" s="115"/>
      <c r="BA11" s="116"/>
      <c r="BB11" s="117"/>
      <c r="BC11" s="118"/>
      <c r="BD11" s="111"/>
      <c r="BE11" s="111"/>
      <c r="BF11" s="2"/>
      <c r="BG11" s="2"/>
      <c r="BH11" s="1"/>
    </row>
    <row r="12" spans="1:60" s="3" customFormat="1" ht="60" customHeight="1" thickBot="1">
      <c r="A12" s="30">
        <v>2</v>
      </c>
      <c r="B12" s="179" t="s">
        <v>59</v>
      </c>
      <c r="C12" s="196" t="s">
        <v>13</v>
      </c>
      <c r="D12" s="194" t="s">
        <v>64</v>
      </c>
      <c r="E12" s="180">
        <v>3</v>
      </c>
      <c r="F12" s="180">
        <v>1</v>
      </c>
      <c r="G12" s="57">
        <v>43872</v>
      </c>
      <c r="H12" s="193" t="s">
        <v>37</v>
      </c>
      <c r="I12" s="60">
        <v>507</v>
      </c>
      <c r="J12" s="60">
        <f t="shared" si="0"/>
        <v>6</v>
      </c>
      <c r="K12" s="336" t="s">
        <v>52</v>
      </c>
      <c r="L12" s="337"/>
      <c r="M12" s="338"/>
      <c r="N12" s="61">
        <v>6</v>
      </c>
      <c r="O12" s="61">
        <f t="shared" si="1"/>
        <v>8</v>
      </c>
      <c r="P12" s="61">
        <f t="shared" si="2"/>
        <v>3</v>
      </c>
      <c r="Q12" s="191">
        <f t="shared" si="3"/>
        <v>23</v>
      </c>
      <c r="R12" s="62"/>
      <c r="S12" s="53">
        <v>43900</v>
      </c>
      <c r="T12" s="64" t="str">
        <f t="shared" si="4"/>
        <v>5-6</v>
      </c>
      <c r="U12" s="64">
        <f t="shared" si="4"/>
        <v>507</v>
      </c>
      <c r="V12" s="64">
        <f t="shared" si="4"/>
        <v>6</v>
      </c>
      <c r="W12" s="351" t="s">
        <v>53</v>
      </c>
      <c r="X12" s="352"/>
      <c r="Y12" s="353"/>
      <c r="Z12" s="64">
        <f t="shared" si="5"/>
        <v>6</v>
      </c>
      <c r="AA12" s="65">
        <f t="shared" si="6"/>
        <v>8</v>
      </c>
      <c r="AB12" s="65">
        <f t="shared" si="7"/>
        <v>3</v>
      </c>
      <c r="AC12" s="66">
        <f t="shared" si="8"/>
        <v>23</v>
      </c>
      <c r="AD12" s="62"/>
      <c r="AE12" s="181">
        <v>43942</v>
      </c>
      <c r="AF12" s="69" t="str">
        <f t="shared" si="9"/>
        <v>5-6</v>
      </c>
      <c r="AG12" s="209" t="s">
        <v>79</v>
      </c>
      <c r="AH12" s="69">
        <f t="shared" si="9"/>
        <v>6</v>
      </c>
      <c r="AI12" s="219" t="s">
        <v>78</v>
      </c>
      <c r="AJ12" s="220"/>
      <c r="AK12" s="221"/>
      <c r="AL12" s="69">
        <f t="shared" si="10"/>
        <v>6</v>
      </c>
      <c r="AM12" s="70">
        <f t="shared" si="11"/>
        <v>8</v>
      </c>
      <c r="AN12" s="70">
        <f t="shared" si="12"/>
        <v>4</v>
      </c>
      <c r="AO12" s="71">
        <f t="shared" si="13"/>
        <v>24</v>
      </c>
      <c r="AP12" s="72">
        <f t="shared" si="14"/>
        <v>70</v>
      </c>
      <c r="AQ12" s="110"/>
      <c r="AR12" s="27"/>
      <c r="AS12" s="111"/>
      <c r="AT12" s="111"/>
      <c r="AU12" s="112"/>
      <c r="AV12" s="9"/>
      <c r="AW12" s="112"/>
      <c r="AX12" s="113"/>
      <c r="AY12" s="114"/>
      <c r="AZ12" s="115"/>
      <c r="BA12" s="116"/>
      <c r="BB12" s="117"/>
      <c r="BC12" s="118"/>
      <c r="BD12" s="111"/>
      <c r="BE12" s="111"/>
      <c r="BF12" s="2"/>
      <c r="BG12" s="2"/>
      <c r="BH12" s="1"/>
    </row>
    <row r="13" spans="1:60" s="3" customFormat="1" ht="60" customHeight="1" thickBot="1">
      <c r="A13" s="177">
        <v>3</v>
      </c>
      <c r="B13" s="172" t="s">
        <v>60</v>
      </c>
      <c r="C13" s="173" t="s">
        <v>74</v>
      </c>
      <c r="D13" s="73" t="s">
        <v>65</v>
      </c>
      <c r="E13" s="101">
        <v>3</v>
      </c>
      <c r="F13" s="101">
        <v>1</v>
      </c>
      <c r="G13" s="158">
        <v>43872</v>
      </c>
      <c r="H13" s="90" t="s">
        <v>40</v>
      </c>
      <c r="I13" s="77" t="s">
        <v>75</v>
      </c>
      <c r="J13" s="77">
        <f t="shared" si="0"/>
        <v>6</v>
      </c>
      <c r="K13" s="348" t="s">
        <v>52</v>
      </c>
      <c r="L13" s="349"/>
      <c r="M13" s="350"/>
      <c r="N13" s="79">
        <v>6</v>
      </c>
      <c r="O13" s="79">
        <f t="shared" si="1"/>
        <v>8</v>
      </c>
      <c r="P13" s="79">
        <f t="shared" si="2"/>
        <v>3</v>
      </c>
      <c r="Q13" s="157">
        <f t="shared" si="3"/>
        <v>23</v>
      </c>
      <c r="R13" s="80"/>
      <c r="S13" s="159">
        <v>43907</v>
      </c>
      <c r="T13" s="82" t="str">
        <f t="shared" si="4"/>
        <v>1-2</v>
      </c>
      <c r="U13" s="82" t="str">
        <f t="shared" si="4"/>
        <v>305  507</v>
      </c>
      <c r="V13" s="82">
        <f t="shared" si="4"/>
        <v>6</v>
      </c>
      <c r="W13" s="314" t="s">
        <v>53</v>
      </c>
      <c r="X13" s="315"/>
      <c r="Y13" s="316"/>
      <c r="Z13" s="82">
        <f t="shared" si="5"/>
        <v>6</v>
      </c>
      <c r="AA13" s="83">
        <f t="shared" si="6"/>
        <v>8</v>
      </c>
      <c r="AB13" s="83">
        <f t="shared" si="7"/>
        <v>3</v>
      </c>
      <c r="AC13" s="84">
        <f t="shared" si="8"/>
        <v>23</v>
      </c>
      <c r="AD13" s="80"/>
      <c r="AE13" s="176">
        <v>43942</v>
      </c>
      <c r="AF13" s="86" t="str">
        <f t="shared" si="9"/>
        <v>1-2</v>
      </c>
      <c r="AG13" s="209" t="s">
        <v>79</v>
      </c>
      <c r="AH13" s="86">
        <f t="shared" si="9"/>
        <v>6</v>
      </c>
      <c r="AI13" s="219" t="s">
        <v>78</v>
      </c>
      <c r="AJ13" s="220"/>
      <c r="AK13" s="221"/>
      <c r="AL13" s="86">
        <f t="shared" si="10"/>
        <v>6</v>
      </c>
      <c r="AM13" s="87">
        <f t="shared" si="11"/>
        <v>8</v>
      </c>
      <c r="AN13" s="87">
        <f t="shared" si="12"/>
        <v>4</v>
      </c>
      <c r="AO13" s="88">
        <f t="shared" si="13"/>
        <v>24</v>
      </c>
      <c r="AP13" s="182">
        <f t="shared" si="14"/>
        <v>70</v>
      </c>
      <c r="AQ13" s="110"/>
      <c r="AR13" s="27"/>
      <c r="AS13" s="111"/>
      <c r="AT13" s="111"/>
      <c r="AU13" s="112"/>
      <c r="AV13" s="9"/>
      <c r="AW13" s="112"/>
      <c r="AX13" s="113"/>
      <c r="AY13" s="114"/>
      <c r="AZ13" s="115"/>
      <c r="BA13" s="116"/>
      <c r="BB13" s="117"/>
      <c r="BC13" s="118"/>
      <c r="BD13" s="111"/>
      <c r="BE13" s="111"/>
      <c r="BF13" s="2"/>
      <c r="BG13" s="2"/>
      <c r="BH13" s="1"/>
    </row>
    <row r="14" spans="1:60" s="3" customFormat="1" ht="60" customHeight="1" thickBot="1">
      <c r="A14" s="30">
        <v>4</v>
      </c>
      <c r="B14" s="34" t="s">
        <v>61</v>
      </c>
      <c r="C14" s="12" t="s">
        <v>72</v>
      </c>
      <c r="D14" s="106" t="s">
        <v>66</v>
      </c>
      <c r="E14" s="102">
        <v>3</v>
      </c>
      <c r="F14" s="102">
        <v>1</v>
      </c>
      <c r="G14" s="52">
        <v>43866</v>
      </c>
      <c r="H14" s="90" t="s">
        <v>40</v>
      </c>
      <c r="I14" s="59">
        <v>305</v>
      </c>
      <c r="J14" s="59">
        <f t="shared" si="0"/>
        <v>6</v>
      </c>
      <c r="K14" s="336" t="s">
        <v>52</v>
      </c>
      <c r="L14" s="337"/>
      <c r="M14" s="338"/>
      <c r="N14" s="74">
        <v>6</v>
      </c>
      <c r="O14" s="74">
        <f t="shared" si="1"/>
        <v>8</v>
      </c>
      <c r="P14" s="74">
        <f t="shared" si="2"/>
        <v>3</v>
      </c>
      <c r="Q14" s="156">
        <f t="shared" si="3"/>
        <v>23</v>
      </c>
      <c r="R14" s="169"/>
      <c r="S14" s="54">
        <v>43901</v>
      </c>
      <c r="T14" s="63" t="str">
        <f t="shared" si="4"/>
        <v>1-2</v>
      </c>
      <c r="U14" s="63">
        <f t="shared" si="4"/>
        <v>305</v>
      </c>
      <c r="V14" s="63">
        <f t="shared" si="4"/>
        <v>6</v>
      </c>
      <c r="W14" s="314" t="s">
        <v>53</v>
      </c>
      <c r="X14" s="315"/>
      <c r="Y14" s="316"/>
      <c r="Z14" s="63">
        <f t="shared" si="5"/>
        <v>6</v>
      </c>
      <c r="AA14" s="170">
        <f t="shared" si="6"/>
        <v>8</v>
      </c>
      <c r="AB14" s="170">
        <f t="shared" si="7"/>
        <v>3</v>
      </c>
      <c r="AC14" s="155">
        <f t="shared" si="8"/>
        <v>23</v>
      </c>
      <c r="AD14" s="169"/>
      <c r="AE14" s="67">
        <v>43950</v>
      </c>
      <c r="AF14" s="68" t="str">
        <f t="shared" si="9"/>
        <v>1-2</v>
      </c>
      <c r="AG14" s="209" t="s">
        <v>79</v>
      </c>
      <c r="AH14" s="68">
        <f t="shared" si="9"/>
        <v>6</v>
      </c>
      <c r="AI14" s="219" t="s">
        <v>78</v>
      </c>
      <c r="AJ14" s="220"/>
      <c r="AK14" s="221"/>
      <c r="AL14" s="68">
        <f t="shared" si="10"/>
        <v>6</v>
      </c>
      <c r="AM14" s="171">
        <f t="shared" si="11"/>
        <v>8</v>
      </c>
      <c r="AN14" s="171">
        <f t="shared" si="12"/>
        <v>4</v>
      </c>
      <c r="AO14" s="100">
        <f t="shared" si="13"/>
        <v>24</v>
      </c>
      <c r="AP14" s="75">
        <f t="shared" si="14"/>
        <v>70</v>
      </c>
      <c r="AQ14" s="110"/>
      <c r="AR14" s="27"/>
      <c r="AS14" s="111"/>
      <c r="AT14" s="111"/>
      <c r="AU14" s="112"/>
      <c r="AV14" s="9"/>
      <c r="AW14" s="112"/>
      <c r="AX14" s="113"/>
      <c r="AY14" s="114"/>
      <c r="AZ14" s="115"/>
      <c r="BA14" s="116"/>
      <c r="BB14" s="117"/>
      <c r="BC14" s="118"/>
      <c r="BD14" s="111"/>
      <c r="BE14" s="111"/>
      <c r="BF14" s="2"/>
      <c r="BG14" s="2"/>
      <c r="BH14" s="1"/>
    </row>
    <row r="15" spans="1:60" s="3" customFormat="1" ht="60" customHeight="1" thickBot="1">
      <c r="A15" s="30">
        <v>5</v>
      </c>
      <c r="B15" s="172" t="s">
        <v>62</v>
      </c>
      <c r="C15" s="218" t="s">
        <v>76</v>
      </c>
      <c r="D15" s="174" t="s">
        <v>50</v>
      </c>
      <c r="E15" s="101">
        <v>3</v>
      </c>
      <c r="F15" s="101">
        <v>1</v>
      </c>
      <c r="G15" s="158">
        <v>43867</v>
      </c>
      <c r="H15" s="175" t="s">
        <v>37</v>
      </c>
      <c r="I15" s="77">
        <v>103</v>
      </c>
      <c r="J15" s="77">
        <f t="shared" si="0"/>
        <v>6</v>
      </c>
      <c r="K15" s="348" t="s">
        <v>52</v>
      </c>
      <c r="L15" s="349"/>
      <c r="M15" s="350"/>
      <c r="N15" s="79">
        <v>6</v>
      </c>
      <c r="O15" s="79">
        <f t="shared" si="1"/>
        <v>8</v>
      </c>
      <c r="P15" s="79">
        <f t="shared" si="2"/>
        <v>3</v>
      </c>
      <c r="Q15" s="157">
        <f t="shared" si="3"/>
        <v>23</v>
      </c>
      <c r="R15" s="80"/>
      <c r="S15" s="159">
        <v>43902</v>
      </c>
      <c r="T15" s="82" t="str">
        <f t="shared" si="4"/>
        <v>5-6</v>
      </c>
      <c r="U15" s="82">
        <f t="shared" si="4"/>
        <v>103</v>
      </c>
      <c r="V15" s="82">
        <f t="shared" si="4"/>
        <v>6</v>
      </c>
      <c r="W15" s="314" t="s">
        <v>53</v>
      </c>
      <c r="X15" s="315"/>
      <c r="Y15" s="316"/>
      <c r="Z15" s="82">
        <f t="shared" si="5"/>
        <v>6</v>
      </c>
      <c r="AA15" s="83">
        <f t="shared" si="6"/>
        <v>8</v>
      </c>
      <c r="AB15" s="83">
        <f t="shared" si="7"/>
        <v>3</v>
      </c>
      <c r="AC15" s="84">
        <f t="shared" si="8"/>
        <v>23</v>
      </c>
      <c r="AD15" s="80"/>
      <c r="AE15" s="67">
        <v>43951</v>
      </c>
      <c r="AF15" s="86" t="str">
        <f aca="true" t="shared" si="15" ref="AF15:AH19">H15</f>
        <v>5-6</v>
      </c>
      <c r="AG15" s="209" t="s">
        <v>79</v>
      </c>
      <c r="AH15" s="86">
        <f t="shared" si="15"/>
        <v>6</v>
      </c>
      <c r="AI15" s="219" t="s">
        <v>78</v>
      </c>
      <c r="AJ15" s="220"/>
      <c r="AK15" s="221"/>
      <c r="AL15" s="86">
        <f t="shared" si="10"/>
        <v>6</v>
      </c>
      <c r="AM15" s="87">
        <f t="shared" si="11"/>
        <v>8</v>
      </c>
      <c r="AN15" s="87">
        <f t="shared" si="12"/>
        <v>4</v>
      </c>
      <c r="AO15" s="88">
        <f t="shared" si="13"/>
        <v>24</v>
      </c>
      <c r="AP15" s="72">
        <f t="shared" si="14"/>
        <v>70</v>
      </c>
      <c r="AQ15" s="110"/>
      <c r="AR15" s="27"/>
      <c r="AS15" s="111"/>
      <c r="AT15" s="111"/>
      <c r="AU15" s="112"/>
      <c r="AV15" s="9"/>
      <c r="AW15" s="112"/>
      <c r="AX15" s="113"/>
      <c r="AY15" s="114"/>
      <c r="AZ15" s="115"/>
      <c r="BA15" s="116"/>
      <c r="BB15" s="117"/>
      <c r="BC15" s="118"/>
      <c r="BD15" s="111"/>
      <c r="BE15" s="111"/>
      <c r="BF15" s="2"/>
      <c r="BG15" s="2"/>
      <c r="BH15" s="1"/>
    </row>
    <row r="16" spans="1:60" s="3" customFormat="1" ht="60" customHeight="1" thickBot="1">
      <c r="A16" s="31">
        <v>6</v>
      </c>
      <c r="B16" s="213" t="s">
        <v>67</v>
      </c>
      <c r="C16" s="14" t="s">
        <v>73</v>
      </c>
      <c r="D16" s="105" t="s">
        <v>68</v>
      </c>
      <c r="E16" s="103">
        <v>3</v>
      </c>
      <c r="F16" s="103">
        <v>1</v>
      </c>
      <c r="G16" s="192">
        <v>43867</v>
      </c>
      <c r="H16" s="58" t="s">
        <v>39</v>
      </c>
      <c r="I16" s="76">
        <v>504</v>
      </c>
      <c r="J16" s="76">
        <f t="shared" si="0"/>
        <v>6</v>
      </c>
      <c r="K16" s="336" t="s">
        <v>52</v>
      </c>
      <c r="L16" s="337"/>
      <c r="M16" s="338"/>
      <c r="N16" s="78">
        <v>6</v>
      </c>
      <c r="O16" s="78">
        <f t="shared" si="1"/>
        <v>8</v>
      </c>
      <c r="P16" s="78">
        <f t="shared" si="2"/>
        <v>3</v>
      </c>
      <c r="Q16" s="188">
        <f t="shared" si="3"/>
        <v>23</v>
      </c>
      <c r="R16" s="214"/>
      <c r="S16" s="159">
        <v>43902</v>
      </c>
      <c r="T16" s="81" t="str">
        <f t="shared" si="4"/>
        <v>3-4</v>
      </c>
      <c r="U16" s="81">
        <f t="shared" si="4"/>
        <v>504</v>
      </c>
      <c r="V16" s="81">
        <f t="shared" si="4"/>
        <v>6</v>
      </c>
      <c r="W16" s="354" t="s">
        <v>53</v>
      </c>
      <c r="X16" s="355"/>
      <c r="Y16" s="356"/>
      <c r="Z16" s="81">
        <f t="shared" si="5"/>
        <v>6</v>
      </c>
      <c r="AA16" s="215">
        <f t="shared" si="6"/>
        <v>8</v>
      </c>
      <c r="AB16" s="215">
        <f t="shared" si="7"/>
        <v>3</v>
      </c>
      <c r="AC16" s="185">
        <f t="shared" si="8"/>
        <v>23</v>
      </c>
      <c r="AD16" s="214"/>
      <c r="AE16" s="67">
        <v>43951</v>
      </c>
      <c r="AF16" s="85" t="str">
        <f t="shared" si="15"/>
        <v>3-4</v>
      </c>
      <c r="AG16" s="209" t="s">
        <v>79</v>
      </c>
      <c r="AH16" s="85">
        <f t="shared" si="15"/>
        <v>6</v>
      </c>
      <c r="AI16" s="219" t="s">
        <v>78</v>
      </c>
      <c r="AJ16" s="220"/>
      <c r="AK16" s="221"/>
      <c r="AL16" s="85">
        <f t="shared" si="10"/>
        <v>6</v>
      </c>
      <c r="AM16" s="216">
        <f t="shared" si="11"/>
        <v>8</v>
      </c>
      <c r="AN16" s="216">
        <f t="shared" si="12"/>
        <v>4</v>
      </c>
      <c r="AO16" s="217">
        <f t="shared" si="13"/>
        <v>24</v>
      </c>
      <c r="AP16" s="89">
        <f t="shared" si="14"/>
        <v>70</v>
      </c>
      <c r="AQ16" s="110"/>
      <c r="AR16" s="27"/>
      <c r="AS16" s="111"/>
      <c r="AT16" s="111"/>
      <c r="AU16" s="112"/>
      <c r="AV16" s="9"/>
      <c r="AW16" s="112"/>
      <c r="AX16" s="113"/>
      <c r="AY16" s="114"/>
      <c r="AZ16" s="115"/>
      <c r="BA16" s="116"/>
      <c r="BB16" s="117"/>
      <c r="BC16" s="118"/>
      <c r="BD16" s="111"/>
      <c r="BE16" s="111"/>
      <c r="BF16" s="2"/>
      <c r="BG16" s="2"/>
      <c r="BH16" s="1"/>
    </row>
    <row r="17" spans="1:60" s="3" customFormat="1" ht="60" customHeight="1">
      <c r="A17" s="143">
        <v>7</v>
      </c>
      <c r="B17" s="34" t="s">
        <v>69</v>
      </c>
      <c r="C17" s="12" t="s">
        <v>14</v>
      </c>
      <c r="D17" s="106" t="s">
        <v>70</v>
      </c>
      <c r="E17" s="102">
        <v>3</v>
      </c>
      <c r="F17" s="102">
        <v>1</v>
      </c>
      <c r="G17" s="52">
        <v>43873</v>
      </c>
      <c r="H17" s="58" t="s">
        <v>39</v>
      </c>
      <c r="I17" s="59">
        <v>601</v>
      </c>
      <c r="J17" s="59">
        <v>6</v>
      </c>
      <c r="K17" s="348" t="s">
        <v>52</v>
      </c>
      <c r="L17" s="349"/>
      <c r="M17" s="350"/>
      <c r="N17" s="74">
        <v>6</v>
      </c>
      <c r="O17" s="74">
        <f t="shared" si="1"/>
        <v>8</v>
      </c>
      <c r="P17" s="74">
        <f t="shared" si="2"/>
        <v>3</v>
      </c>
      <c r="Q17" s="186">
        <f t="shared" si="3"/>
        <v>23</v>
      </c>
      <c r="R17" s="169"/>
      <c r="S17" s="54">
        <v>43908</v>
      </c>
      <c r="T17" s="63" t="str">
        <f t="shared" si="4"/>
        <v>3-4</v>
      </c>
      <c r="U17" s="63">
        <f t="shared" si="4"/>
        <v>601</v>
      </c>
      <c r="V17" s="63">
        <f t="shared" si="4"/>
        <v>6</v>
      </c>
      <c r="W17" s="348" t="s">
        <v>53</v>
      </c>
      <c r="X17" s="349"/>
      <c r="Y17" s="350"/>
      <c r="Z17" s="63">
        <f t="shared" si="5"/>
        <v>6</v>
      </c>
      <c r="AA17" s="170">
        <f t="shared" si="6"/>
        <v>8</v>
      </c>
      <c r="AB17" s="170">
        <f t="shared" si="7"/>
        <v>3</v>
      </c>
      <c r="AC17" s="189">
        <f t="shared" si="8"/>
        <v>23</v>
      </c>
      <c r="AD17" s="169"/>
      <c r="AE17" s="67">
        <v>43936</v>
      </c>
      <c r="AF17" s="68" t="str">
        <f t="shared" si="15"/>
        <v>3-4</v>
      </c>
      <c r="AG17" s="209" t="s">
        <v>79</v>
      </c>
      <c r="AH17" s="68">
        <f t="shared" si="15"/>
        <v>6</v>
      </c>
      <c r="AI17" s="219" t="s">
        <v>78</v>
      </c>
      <c r="AJ17" s="220"/>
      <c r="AK17" s="221"/>
      <c r="AL17" s="68">
        <f t="shared" si="10"/>
        <v>6</v>
      </c>
      <c r="AM17" s="171">
        <f t="shared" si="11"/>
        <v>8</v>
      </c>
      <c r="AN17" s="171">
        <f t="shared" si="12"/>
        <v>4</v>
      </c>
      <c r="AO17" s="100">
        <f t="shared" si="13"/>
        <v>24</v>
      </c>
      <c r="AP17" s="75">
        <f t="shared" si="14"/>
        <v>70</v>
      </c>
      <c r="AQ17" s="110"/>
      <c r="AR17" s="27"/>
      <c r="AS17" s="111"/>
      <c r="AT17" s="111"/>
      <c r="AU17" s="112"/>
      <c r="AV17" s="9"/>
      <c r="AW17" s="112"/>
      <c r="AX17" s="113"/>
      <c r="AY17" s="114"/>
      <c r="AZ17" s="115"/>
      <c r="BA17" s="116"/>
      <c r="BB17" s="117"/>
      <c r="BC17" s="118"/>
      <c r="BD17" s="111"/>
      <c r="BE17" s="111"/>
      <c r="BF17" s="2"/>
      <c r="BG17" s="2"/>
      <c r="BH17" s="1"/>
    </row>
    <row r="18" spans="1:60" s="3" customFormat="1" ht="95.25" customHeight="1" thickBot="1">
      <c r="A18" s="144">
        <v>8</v>
      </c>
      <c r="B18" s="178" t="s">
        <v>48</v>
      </c>
      <c r="C18" s="160" t="s">
        <v>13</v>
      </c>
      <c r="D18" s="161" t="s">
        <v>77</v>
      </c>
      <c r="E18" s="101">
        <v>3</v>
      </c>
      <c r="F18" s="101">
        <v>1</v>
      </c>
      <c r="G18" s="339" t="s">
        <v>54</v>
      </c>
      <c r="H18" s="340"/>
      <c r="I18" s="340"/>
      <c r="J18" s="340"/>
      <c r="K18" s="340"/>
      <c r="L18" s="340"/>
      <c r="M18" s="340"/>
      <c r="N18" s="341"/>
      <c r="O18" s="162">
        <v>20</v>
      </c>
      <c r="P18" s="162">
        <v>3</v>
      </c>
      <c r="Q18" s="163">
        <f t="shared" si="3"/>
        <v>23</v>
      </c>
      <c r="R18" s="56"/>
      <c r="S18" s="342" t="s">
        <v>55</v>
      </c>
      <c r="T18" s="343"/>
      <c r="U18" s="343"/>
      <c r="V18" s="343"/>
      <c r="W18" s="343"/>
      <c r="X18" s="343"/>
      <c r="Y18" s="343"/>
      <c r="Z18" s="344"/>
      <c r="AA18" s="164">
        <v>20</v>
      </c>
      <c r="AB18" s="164">
        <v>3</v>
      </c>
      <c r="AC18" s="165">
        <f t="shared" si="8"/>
        <v>23</v>
      </c>
      <c r="AD18" s="166"/>
      <c r="AE18" s="345" t="s">
        <v>80</v>
      </c>
      <c r="AF18" s="346"/>
      <c r="AG18" s="346"/>
      <c r="AH18" s="346"/>
      <c r="AI18" s="346"/>
      <c r="AJ18" s="346"/>
      <c r="AK18" s="346"/>
      <c r="AL18" s="347"/>
      <c r="AM18" s="167">
        <v>20</v>
      </c>
      <c r="AN18" s="167">
        <v>4</v>
      </c>
      <c r="AO18" s="71">
        <f t="shared" si="13"/>
        <v>24</v>
      </c>
      <c r="AP18" s="168">
        <f t="shared" si="14"/>
        <v>70</v>
      </c>
      <c r="AQ18" s="110"/>
      <c r="AR18" s="27"/>
      <c r="AS18" s="111"/>
      <c r="AT18" s="111"/>
      <c r="AU18" s="112"/>
      <c r="AV18" s="9"/>
      <c r="AW18" s="112"/>
      <c r="AX18" s="113"/>
      <c r="AY18" s="114"/>
      <c r="AZ18" s="115"/>
      <c r="BA18" s="116"/>
      <c r="BB18" s="117"/>
      <c r="BC18" s="118"/>
      <c r="BD18" s="111"/>
      <c r="BE18" s="111"/>
      <c r="BF18" s="2"/>
      <c r="BG18" s="2"/>
      <c r="BH18" s="1"/>
    </row>
    <row r="19" spans="1:60" s="3" customFormat="1" ht="114.75" customHeight="1" thickBot="1">
      <c r="A19" s="32">
        <v>9</v>
      </c>
      <c r="B19" s="35" t="s">
        <v>71</v>
      </c>
      <c r="C19" s="15" t="s">
        <v>13</v>
      </c>
      <c r="D19" s="106" t="s">
        <v>66</v>
      </c>
      <c r="E19" s="104">
        <v>3</v>
      </c>
      <c r="F19" s="104">
        <v>1</v>
      </c>
      <c r="G19" s="107">
        <v>43868</v>
      </c>
      <c r="H19" s="90" t="s">
        <v>40</v>
      </c>
      <c r="I19" s="91">
        <v>507</v>
      </c>
      <c r="J19" s="91">
        <f t="shared" si="0"/>
        <v>6</v>
      </c>
      <c r="K19" s="314" t="s">
        <v>52</v>
      </c>
      <c r="L19" s="315"/>
      <c r="M19" s="316"/>
      <c r="N19" s="92">
        <v>6</v>
      </c>
      <c r="O19" s="92">
        <f t="shared" si="1"/>
        <v>8</v>
      </c>
      <c r="P19" s="92">
        <f t="shared" si="2"/>
        <v>3</v>
      </c>
      <c r="Q19" s="187">
        <f t="shared" si="3"/>
        <v>23</v>
      </c>
      <c r="R19" s="93"/>
      <c r="S19" s="55">
        <v>43903</v>
      </c>
      <c r="T19" s="94" t="str">
        <f t="shared" si="4"/>
        <v>1-2</v>
      </c>
      <c r="U19" s="94">
        <f t="shared" si="4"/>
        <v>507</v>
      </c>
      <c r="V19" s="94">
        <f t="shared" si="4"/>
        <v>6</v>
      </c>
      <c r="W19" s="314" t="s">
        <v>53</v>
      </c>
      <c r="X19" s="315"/>
      <c r="Y19" s="316"/>
      <c r="Z19" s="94">
        <f t="shared" si="5"/>
        <v>6</v>
      </c>
      <c r="AA19" s="95">
        <f t="shared" si="6"/>
        <v>8</v>
      </c>
      <c r="AB19" s="95">
        <f t="shared" si="7"/>
        <v>3</v>
      </c>
      <c r="AC19" s="190">
        <f t="shared" si="8"/>
        <v>23</v>
      </c>
      <c r="AD19" s="93"/>
      <c r="AE19" s="108">
        <v>43938</v>
      </c>
      <c r="AF19" s="96" t="str">
        <f t="shared" si="15"/>
        <v>1-2</v>
      </c>
      <c r="AG19" s="209" t="s">
        <v>79</v>
      </c>
      <c r="AH19" s="96">
        <f t="shared" si="15"/>
        <v>6</v>
      </c>
      <c r="AI19" s="219" t="s">
        <v>78</v>
      </c>
      <c r="AJ19" s="220"/>
      <c r="AK19" s="221"/>
      <c r="AL19" s="96">
        <f t="shared" si="10"/>
        <v>6</v>
      </c>
      <c r="AM19" s="97">
        <f t="shared" si="11"/>
        <v>8</v>
      </c>
      <c r="AN19" s="97">
        <f t="shared" si="12"/>
        <v>4</v>
      </c>
      <c r="AO19" s="98">
        <f t="shared" si="13"/>
        <v>24</v>
      </c>
      <c r="AP19" s="99">
        <f t="shared" si="14"/>
        <v>70</v>
      </c>
      <c r="AQ19" s="110"/>
      <c r="AR19" s="27"/>
      <c r="AS19" s="111"/>
      <c r="AT19" s="111"/>
      <c r="AU19" s="112"/>
      <c r="AV19" s="9"/>
      <c r="AW19" s="112"/>
      <c r="AX19" s="113"/>
      <c r="AY19" s="114"/>
      <c r="AZ19" s="115"/>
      <c r="BA19" s="116"/>
      <c r="BB19" s="117"/>
      <c r="BC19" s="118"/>
      <c r="BD19" s="111"/>
      <c r="BE19" s="111"/>
      <c r="BF19" s="2"/>
      <c r="BG19" s="2"/>
      <c r="BH19" s="1"/>
    </row>
    <row r="20" spans="1:48" ht="42" customHeight="1">
      <c r="A20" s="142"/>
      <c r="B20" s="119"/>
      <c r="C20" s="120"/>
      <c r="D20" s="121"/>
      <c r="E20" s="122"/>
      <c r="F20" s="122"/>
      <c r="G20" s="123"/>
      <c r="H20" s="124"/>
      <c r="I20" s="125"/>
      <c r="J20" s="125"/>
      <c r="K20" s="123"/>
      <c r="L20" s="124"/>
      <c r="M20" s="126"/>
      <c r="N20" s="127"/>
      <c r="O20" s="127"/>
      <c r="P20" s="127"/>
      <c r="Q20" s="128"/>
      <c r="R20" s="129"/>
      <c r="S20" s="130"/>
      <c r="T20" s="131"/>
      <c r="U20" s="131"/>
      <c r="V20" s="131"/>
      <c r="W20" s="130"/>
      <c r="X20" s="131"/>
      <c r="Y20" s="132"/>
      <c r="Z20" s="131"/>
      <c r="AA20" s="133"/>
      <c r="AB20" s="133"/>
      <c r="AC20" s="134"/>
      <c r="AD20" s="129"/>
      <c r="AE20" s="135"/>
      <c r="AF20" s="136"/>
      <c r="AG20" s="136"/>
      <c r="AH20" s="136"/>
      <c r="AI20" s="137"/>
      <c r="AJ20" s="136"/>
      <c r="AK20" s="138"/>
      <c r="AL20" s="136"/>
      <c r="AM20" s="139"/>
      <c r="AN20" s="139"/>
      <c r="AO20" s="140"/>
      <c r="AP20" s="141"/>
      <c r="AV20" s="112"/>
    </row>
    <row r="21" spans="1:48" ht="42" customHeight="1">
      <c r="A21" s="142"/>
      <c r="B21" s="119"/>
      <c r="C21" s="153" t="s">
        <v>51</v>
      </c>
      <c r="D21" s="154"/>
      <c r="E21" s="145"/>
      <c r="F21" s="145"/>
      <c r="G21" s="145"/>
      <c r="H21" s="145"/>
      <c r="I21" s="146"/>
      <c r="J21" s="146"/>
      <c r="K21" s="147"/>
      <c r="L21" s="148"/>
      <c r="M21" s="126"/>
      <c r="N21" s="127"/>
      <c r="O21" s="127"/>
      <c r="P21" s="127"/>
      <c r="Q21" s="128"/>
      <c r="R21" s="129"/>
      <c r="V21" s="149" t="s">
        <v>49</v>
      </c>
      <c r="W21" s="150"/>
      <c r="X21" s="151"/>
      <c r="Y21" s="151"/>
      <c r="Z21" s="151"/>
      <c r="AA21" s="151"/>
      <c r="AB21" s="151"/>
      <c r="AC21" s="152"/>
      <c r="AD21" s="152"/>
      <c r="AE21" s="152"/>
      <c r="AF21" s="152"/>
      <c r="AG21" s="129"/>
      <c r="AH21" s="135"/>
      <c r="AI21" s="136"/>
      <c r="AJ21" s="136"/>
      <c r="AK21" s="136"/>
      <c r="AL21" s="136"/>
      <c r="AM21" s="139"/>
      <c r="AN21" s="139"/>
      <c r="AO21" s="140"/>
      <c r="AP21" s="141"/>
      <c r="AV21" s="112"/>
    </row>
    <row r="25" spans="1:60" s="18" customFormat="1" ht="19.5" customHeight="1" thickBot="1">
      <c r="A25" s="5"/>
      <c r="B25" s="21"/>
      <c r="C25" s="11"/>
      <c r="D25" s="13"/>
      <c r="E25" s="16"/>
      <c r="F25" s="16"/>
      <c r="G25" s="28">
        <v>41126</v>
      </c>
      <c r="H25" s="17"/>
      <c r="I25" s="17">
        <f>WEEKDAY(G25)</f>
        <v>1</v>
      </c>
      <c r="K25" s="9" t="str">
        <f>TEXT(G25,"ДДДДДДД")</f>
        <v>воскресенье</v>
      </c>
      <c r="N25" s="18" t="s">
        <v>36</v>
      </c>
      <c r="P25" s="17" t="e">
        <f>WEEKDAY(N25)</f>
        <v>#VALUE!</v>
      </c>
      <c r="S25" s="20"/>
      <c r="T25" s="19"/>
      <c r="U25" s="17"/>
      <c r="AE25" s="20"/>
      <c r="AF25" s="19"/>
      <c r="AG25" s="17"/>
      <c r="AR25" s="38"/>
      <c r="BA25"/>
      <c r="BB25"/>
      <c r="BC25"/>
      <c r="BD25"/>
      <c r="BE25"/>
      <c r="BF25"/>
      <c r="BG25"/>
      <c r="BH25"/>
    </row>
  </sheetData>
  <sheetProtection/>
  <mergeCells count="89">
    <mergeCell ref="W17:Y17"/>
    <mergeCell ref="W19:Y19"/>
    <mergeCell ref="W11:Y11"/>
    <mergeCell ref="W12:Y12"/>
    <mergeCell ref="W13:Y13"/>
    <mergeCell ref="W14:Y14"/>
    <mergeCell ref="W15:Y15"/>
    <mergeCell ref="W16:Y16"/>
    <mergeCell ref="K11:M11"/>
    <mergeCell ref="K12:M12"/>
    <mergeCell ref="K16:M16"/>
    <mergeCell ref="G18:N18"/>
    <mergeCell ref="S18:Z18"/>
    <mergeCell ref="AE18:AL18"/>
    <mergeCell ref="K17:M17"/>
    <mergeCell ref="K13:M13"/>
    <mergeCell ref="K14:M14"/>
    <mergeCell ref="K15:M15"/>
    <mergeCell ref="AS9:AT9"/>
    <mergeCell ref="AX9:AY9"/>
    <mergeCell ref="BA9:BC9"/>
    <mergeCell ref="BD9:BE9"/>
    <mergeCell ref="AG9:AG10"/>
    <mergeCell ref="AH9:AH10"/>
    <mergeCell ref="AI9:AK10"/>
    <mergeCell ref="K19:M19"/>
    <mergeCell ref="T9:T10"/>
    <mergeCell ref="U9:U10"/>
    <mergeCell ref="V9:V10"/>
    <mergeCell ref="K9:M10"/>
    <mergeCell ref="AL9:AL10"/>
    <mergeCell ref="Z9:Z10"/>
    <mergeCell ref="AE9:AE10"/>
    <mergeCell ref="AF9:AF10"/>
    <mergeCell ref="W9:Y10"/>
    <mergeCell ref="AI7:AL8"/>
    <mergeCell ref="AM7:AM10"/>
    <mergeCell ref="AN7:AN10"/>
    <mergeCell ref="AO7:AO10"/>
    <mergeCell ref="G9:G10"/>
    <mergeCell ref="H9:H10"/>
    <mergeCell ref="I9:I10"/>
    <mergeCell ref="J9:J10"/>
    <mergeCell ref="N9:N10"/>
    <mergeCell ref="S9:S10"/>
    <mergeCell ref="G6:Q6"/>
    <mergeCell ref="S6:AC6"/>
    <mergeCell ref="AE6:AO6"/>
    <mergeCell ref="G7:J8"/>
    <mergeCell ref="K7:N8"/>
    <mergeCell ref="O7:O10"/>
    <mergeCell ref="P7:P10"/>
    <mergeCell ref="Q7:Q10"/>
    <mergeCell ref="S7:V8"/>
    <mergeCell ref="W7:Z8"/>
    <mergeCell ref="S5:AC5"/>
    <mergeCell ref="AD5:AD10"/>
    <mergeCell ref="AE5:AO5"/>
    <mergeCell ref="AP5:AP10"/>
    <mergeCell ref="AQ5:AQ10"/>
    <mergeCell ref="AR5:AR10"/>
    <mergeCell ref="AA7:AA10"/>
    <mergeCell ref="AB7:AB10"/>
    <mergeCell ref="AC7:AC10"/>
    <mergeCell ref="AE7:AH8"/>
    <mergeCell ref="D4:AP4"/>
    <mergeCell ref="AS4:AT4"/>
    <mergeCell ref="A5:A10"/>
    <mergeCell ref="B5:B10"/>
    <mergeCell ref="C5:C10"/>
    <mergeCell ref="D5:D10"/>
    <mergeCell ref="E5:E10"/>
    <mergeCell ref="F5:F10"/>
    <mergeCell ref="G5:Q5"/>
    <mergeCell ref="R5:R10"/>
    <mergeCell ref="D1:AQ1"/>
    <mergeCell ref="AV1:AV3"/>
    <mergeCell ref="AW1:AW3"/>
    <mergeCell ref="AS2:AT2"/>
    <mergeCell ref="D3:AQ3"/>
    <mergeCell ref="A2:AQ2"/>
    <mergeCell ref="AI17:AK17"/>
    <mergeCell ref="AI19:AK19"/>
    <mergeCell ref="AI11:AK11"/>
    <mergeCell ref="AI12:AK12"/>
    <mergeCell ref="AI13:AK13"/>
    <mergeCell ref="AI14:AK14"/>
    <mergeCell ref="AI15:AK15"/>
    <mergeCell ref="AI16:AK16"/>
  </mergeCells>
  <conditionalFormatting sqref="AX11:AX19">
    <cfRule type="cellIs" priority="5" dxfId="0" operator="equal" stopIfTrue="1">
      <formula>1</formula>
    </cfRule>
  </conditionalFormatting>
  <conditionalFormatting sqref="I25 P25">
    <cfRule type="expression" priority="6" dxfId="0" stopIfTrue="1">
      <formula>1</formula>
    </cfRule>
  </conditionalFormatting>
  <conditionalFormatting sqref="G25">
    <cfRule type="expression" priority="7" dxfId="0" stopIfTrue="1">
      <formula>"ДЕНЬНЕД(G118)=1"</formula>
    </cfRule>
  </conditionalFormatting>
  <conditionalFormatting sqref="AV20:AV21">
    <cfRule type="cellIs" priority="8" dxfId="0" operator="equal" stopIfTrue="1">
      <formula>"воскресенье"</formula>
    </cfRule>
  </conditionalFormatting>
  <printOptions horizontalCentered="1"/>
  <pageMargins left="0" right="0" top="0" bottom="0" header="0" footer="0"/>
  <pageSetup blackAndWhite="1"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марья</cp:lastModifiedBy>
  <cp:lastPrinted>2019-03-20T05:50:03Z</cp:lastPrinted>
  <dcterms:created xsi:type="dcterms:W3CDTF">2003-09-09T04:33:19Z</dcterms:created>
  <dcterms:modified xsi:type="dcterms:W3CDTF">2020-05-19T16:03:28Z</dcterms:modified>
  <cp:category/>
  <cp:version/>
  <cp:contentType/>
  <cp:contentStatus/>
</cp:coreProperties>
</file>