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70" windowHeight="10935" activeTab="0"/>
  </bookViews>
  <sheets>
    <sheet name="СТР 1 сем" sheetId="1" r:id="rId1"/>
    <sheet name="Арх" sheetId="2" r:id="rId2"/>
    <sheet name="Лист1" sheetId="3" r:id="rId3"/>
  </sheets>
  <definedNames>
    <definedName name="_xlfn.BAHTTEXT" hidden="1">#NAME?</definedName>
    <definedName name="_xlnm.Print_Area" localSheetId="1">'Арх'!$A$1:$AP$61</definedName>
    <definedName name="_xlnm.Print_Area" localSheetId="0">'СТР 1 сем'!$A$1:$AP$36</definedName>
  </definedNames>
  <calcPr fullCalcOnLoad="1"/>
</workbook>
</file>

<file path=xl/sharedStrings.xml><?xml version="1.0" encoding="utf-8"?>
<sst xmlns="http://schemas.openxmlformats.org/spreadsheetml/2006/main" count="635" uniqueCount="176">
  <si>
    <t>ИНОСТРАННЫЙ ЯЗЫК</t>
  </si>
  <si>
    <t>РОДНОЙ ЯЗЫК</t>
  </si>
  <si>
    <t>МАТЕМАТИКА</t>
  </si>
  <si>
    <t>курс</t>
  </si>
  <si>
    <t>группа</t>
  </si>
  <si>
    <t>контрольные мероприятия</t>
  </si>
  <si>
    <t>дата</t>
  </si>
  <si>
    <t>ауд</t>
  </si>
  <si>
    <t>РАСПИСАНИЕ</t>
  </si>
  <si>
    <t>1_2</t>
  </si>
  <si>
    <t>2_3</t>
  </si>
  <si>
    <t>Форма итогового контроля</t>
  </si>
  <si>
    <t>зачет</t>
  </si>
  <si>
    <t>экзамен</t>
  </si>
  <si>
    <t>ЖЕЛЕЗОБЕТОННЫЕ И КАМЕННЫЕ КОНСТРУКЦИИ+курс.проект</t>
  </si>
  <si>
    <t>часы</t>
  </si>
  <si>
    <t>1 рейт</t>
  </si>
  <si>
    <t>2 рейт</t>
  </si>
  <si>
    <t>3 рейт</t>
  </si>
  <si>
    <t>*</t>
  </si>
  <si>
    <t>шаг</t>
  </si>
  <si>
    <t>рейтинг</t>
  </si>
  <si>
    <t>пара</t>
  </si>
  <si>
    <t>колокв</t>
  </si>
  <si>
    <t>тест</t>
  </si>
  <si>
    <t>бал</t>
  </si>
  <si>
    <t>час</t>
  </si>
  <si>
    <t>комп кл</t>
  </si>
  <si>
    <t>пг-время</t>
  </si>
  <si>
    <t>коллоквиум</t>
  </si>
  <si>
    <t>тестирование</t>
  </si>
  <si>
    <t>комп. класс</t>
  </si>
  <si>
    <t>текущий контроль (л/р…к/р)</t>
  </si>
  <si>
    <t>Посещение</t>
  </si>
  <si>
    <t>всего</t>
  </si>
  <si>
    <t>итого</t>
  </si>
  <si>
    <t>107</t>
  </si>
  <si>
    <t>111</t>
  </si>
  <si>
    <t xml:space="preserve"> время</t>
  </si>
  <si>
    <t>107,111</t>
  </si>
  <si>
    <t>шаг тест</t>
  </si>
  <si>
    <t>15,00-17,00</t>
  </si>
  <si>
    <t>9,00-11,00</t>
  </si>
  <si>
    <t>конец 4 к</t>
  </si>
  <si>
    <t>УТВЕРЖДАЮ</t>
  </si>
  <si>
    <t xml:space="preserve"> 1-2</t>
  </si>
  <si>
    <t xml:space="preserve"> 5-6</t>
  </si>
  <si>
    <t xml:space="preserve"> 3-4</t>
  </si>
  <si>
    <t xml:space="preserve">БАЛЛЬНО-РЕЙТИНГОВЫХ КОНТРОЛЬНЫХ МЕРОПРИЯТИЙ </t>
  </si>
  <si>
    <t>ФИЗИЧЕСКАЯ КУЛЬТУРА И СПОРТ</t>
  </si>
  <si>
    <t xml:space="preserve">ЭЛЕКТИВНЫЕ КУРСЫ ПО ФИЗИЧЕСКОЙ КУЛЬТУРЕ </t>
  </si>
  <si>
    <t>№ п/п</t>
  </si>
  <si>
    <t>балл</t>
  </si>
  <si>
    <t>ФИО                               преподавателя</t>
  </si>
  <si>
    <t xml:space="preserve">НАИМЕНОВАНИЕ  ДИСЦИПЛИНЫ </t>
  </si>
  <si>
    <t>РИСУНОК</t>
  </si>
  <si>
    <t>Начальник УОП   _______________  Р.М.  Лигидов</t>
  </si>
  <si>
    <t>Иные формы контроля</t>
  </si>
  <si>
    <t>ст.пр. Шогенова Ф.М.</t>
  </si>
  <si>
    <t>доц. Бжахов М.И.</t>
  </si>
  <si>
    <t>доц. Шогенова М.М.</t>
  </si>
  <si>
    <t>доц. Хуранов В.Х.</t>
  </si>
  <si>
    <t>доц. Кумыков М.З.</t>
  </si>
  <si>
    <t>доц. Джанкулаев А.Я.</t>
  </si>
  <si>
    <t>ФИО                                    преподавателя</t>
  </si>
  <si>
    <t>1 контрольная точка</t>
  </si>
  <si>
    <t>2 контрольная точка</t>
  </si>
  <si>
    <t>3 контрольная точка</t>
  </si>
  <si>
    <t xml:space="preserve">          Направление подготовки  07.03.01 АРХИТЕКТУРА</t>
  </si>
  <si>
    <t>доц. Гукетлов Х.М.</t>
  </si>
  <si>
    <t>ФИЛОСОФИЯ</t>
  </si>
  <si>
    <t xml:space="preserve">ст. преп.  Унежева З.С.  </t>
  </si>
  <si>
    <t xml:space="preserve">РИСУНОК  </t>
  </si>
  <si>
    <t xml:space="preserve">ТЕОРЕТИЧЕСКАЯ МЕХАНИКА </t>
  </si>
  <si>
    <t>ЖИВОПИСЬ</t>
  </si>
  <si>
    <t>Директор ИАСиД  ___________________Т.А.Хежев</t>
  </si>
  <si>
    <t>диф. зачет</t>
  </si>
  <si>
    <t>АРХИТЕКТУРНОЕ ПРОЕКТИРОВАНИЕ                                              (I уровень)+2 К/П</t>
  </si>
  <si>
    <t>КОМПОЗИЦИОННОЕ МОДЕЛИРОВАНИЕ +К/П</t>
  </si>
  <si>
    <t>АРХИТЕКТУРНОЕ ПРОЕКТИРОВАНИЕ (I УРОВЕНЬ) 2 К/П</t>
  </si>
  <si>
    <t>Расписание</t>
  </si>
  <si>
    <t>проф. Апажева Е.С.</t>
  </si>
  <si>
    <t xml:space="preserve"> ИСТОРИЯ  (история России, всеобщая история)</t>
  </si>
  <si>
    <t>6.11.2019-8.11.2019</t>
  </si>
  <si>
    <t>18.12.2019-20.12.2019</t>
  </si>
  <si>
    <t>ИНФОРМАТИКА И ОСНОВЫ КОМПЬЮТЕРНЫХ ТЕХНОЛОГИЙ В АРХИТЕКТУРЕ</t>
  </si>
  <si>
    <t xml:space="preserve">ст. преп. Елеев В.Л.  </t>
  </si>
  <si>
    <t xml:space="preserve">ст. преп. Елеев В.Л. </t>
  </si>
  <si>
    <t xml:space="preserve"> ст. преп.Иванникова О. Е.  </t>
  </si>
  <si>
    <t xml:space="preserve">КОМПЬЮТЕРНОЕ ТРЕХМЕРНОЕ МОДЕЛИРОВАНИЕ И ВИЗУАЛИЗАЦИЯ </t>
  </si>
  <si>
    <t xml:space="preserve">СТРОИТЕЛЬНАЯ МЕХАНИКА  </t>
  </si>
  <si>
    <t xml:space="preserve">доц. Казиев А.М. </t>
  </si>
  <si>
    <t xml:space="preserve">АРХИТЕКТУРНЫЕ КОНСТРУКЦИИ И ТЕОРИЯ КОНСТРУИРОВАНИЯ  </t>
  </si>
  <si>
    <t xml:space="preserve">ИНЖЕНЕРНАЯ ГЕОЛОГИЯ </t>
  </si>
  <si>
    <t xml:space="preserve">МЕТОДОЛОГИЯ ПРОЕКТИРОВАНИЯ    </t>
  </si>
  <si>
    <t>СКУЛЬПТУРНО-ПЛАСТИЧЕСКОЕ МОДЕЛИРОВАНИЕ</t>
  </si>
  <si>
    <t>доц. Султанова А.М.</t>
  </si>
  <si>
    <t xml:space="preserve">ЦВЕТОВЕДЕНИЕ И КОЛОРИСТИКА      </t>
  </si>
  <si>
    <t xml:space="preserve"> ИСТОРИЯ ИСКУССТВ        </t>
  </si>
  <si>
    <t>04.12.2019-6.12.2019</t>
  </si>
  <si>
    <t xml:space="preserve">ТЕОРИЯ  АРХИТЕКТУРЫ  </t>
  </si>
  <si>
    <t>7.10.2019-10.10.2019</t>
  </si>
  <si>
    <t>09.10.2019-11.10.2019</t>
  </si>
  <si>
    <t>ЭЛЕКТИВНЫЕ ДИСЦИПЛИНЫ ПО ФИЗИЧЕСКОЙ КУЛЬТУРЕ И СПОРТУ</t>
  </si>
  <si>
    <t>НАЧЕРТАТЕЛЬНАЯ ГЕОМЕТРИЯ И ЧЕРЧЕНИЕ</t>
  </si>
  <si>
    <t>АРХИТЕКТУРНОЕ ПРОЕКТИРОВАНИЕ (I УРОВЕНЬ)+к/п</t>
  </si>
  <si>
    <t>ст. преп. Казанчев З.А.</t>
  </si>
  <si>
    <t xml:space="preserve">ОСНОВАНИЯ И ФУНДАМЕНТЫ </t>
  </si>
  <si>
    <t xml:space="preserve">доц. Хасауов Ю. М. </t>
  </si>
  <si>
    <t xml:space="preserve">АРХИТЕКТУРНОЕ ПРОЕКТИРОВАНИЕ (II УРОВЕНЬ)   </t>
  </si>
  <si>
    <t xml:space="preserve">ЭКОНОМИКА АРХИТЕКТУРНЫХ  РЕШЕНИЙ И  СТРОИТЕЛЬСТВА  </t>
  </si>
  <si>
    <t xml:space="preserve">АРХИТЕКТУРНАЯ ФИЗИКА                                                                    </t>
  </si>
  <si>
    <t xml:space="preserve"> доц.Гукетлов  Х.М.  </t>
  </si>
  <si>
    <t xml:space="preserve">  СОВРЕМЕННЫЕ КОМПОЗИЦИОННЫЕ МАТЕРИАЛЫ   </t>
  </si>
  <si>
    <t>ст. преп. Кажаров А.Р.</t>
  </si>
  <si>
    <t xml:space="preserve">ИСТОРИЯ АРХИТЕКТУРЫ СЕВЕРНОГО КАВКАЗА  </t>
  </si>
  <si>
    <t xml:space="preserve"> доц.Султанова А.М.</t>
  </si>
  <si>
    <t>ЗА I ПОЛУГОДИЕ 2020- 2021 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ИНСТИТУТ АРХИТЕКТУРЫ, СТРОИТЕЛЬСТВА И ДИЗАЙНА</t>
  </si>
  <si>
    <t>Первый проректор-проректор по УР ______________В.Н. Лесев</t>
  </si>
  <si>
    <t xml:space="preserve">                 «_____»_________________2020 г.</t>
  </si>
  <si>
    <t>ЗА I ПОЛУГОДИЕ 2020- 2021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ИНСТИТУТ АРХИТЕКТУРЫ, СТРОИТЕЛЬСТВА И ДИЗАЙНА</t>
  </si>
  <si>
    <t xml:space="preserve"> доц. Бажев А.З.                </t>
  </si>
  <si>
    <t xml:space="preserve"> ст.пр.: Данкеева Е.В, Киржинов М.М, Черкесов Т.Ю. Биттиров Р.М</t>
  </si>
  <si>
    <t>ст.пр.: Абазов З.В, Ачиева Н.Е, Гашаева К.Б, Данкеева Е.В, Жероков З.А, Караев А.Ш, Киржинов М.М, Фиапшев И.А</t>
  </si>
  <si>
    <t xml:space="preserve"> ст.пр.: Абазов З.В. Ачиева Н.Е, Биттиров Р.М, Данкеева Е.В, Жероков З.А, Фиапшев И.А</t>
  </si>
  <si>
    <t>СКУЛЬПТУРА И СКУЛЬПТУРНО-ПЛАСТИЧЕСКОЕ МОДЕЛИРОВАНИЕ</t>
  </si>
  <si>
    <t xml:space="preserve">ИСТОРИЯ АРХИТЕКТУРЫ   </t>
  </si>
  <si>
    <t xml:space="preserve">ст.преп. Культербаева Л.Ч.  </t>
  </si>
  <si>
    <t>ИНФОРМАЦИОННЫЕ ТЕХНОЛОГИИ В АРХИТЕКТУРЕ</t>
  </si>
  <si>
    <t xml:space="preserve">НАЧЕРТАТЕЛЬНАЯ ГЕОМЕТРИЯ    </t>
  </si>
  <si>
    <t>ст. преп. Гучаева З.Х.</t>
  </si>
  <si>
    <t xml:space="preserve">доц.  Хашхожева З.Т.                                    ст. пр. Мизиев А.М.                                           ст. пр. Макитова Т.Т. </t>
  </si>
  <si>
    <t>7.10.2020-10.10.2020</t>
  </si>
  <si>
    <t>9.11.2020-11.11.2020</t>
  </si>
  <si>
    <t>21.12.2020-23.12.2020</t>
  </si>
  <si>
    <t>28.09.2020-30.09.2020</t>
  </si>
  <si>
    <t>2.11.2020-5.11.2020</t>
  </si>
  <si>
    <t>201                                       206                                                    204</t>
  </si>
  <si>
    <t>34      23          202</t>
  </si>
  <si>
    <t>206      112   202</t>
  </si>
  <si>
    <t>13.11 Пт     11.45-13.20      (сдача нормативов)  ФСК</t>
  </si>
  <si>
    <t>09.10 Пт    11.45-13.20      (сдача нормативов)  ФСК</t>
  </si>
  <si>
    <t>11.11 Ср      11.45-13.20       (сдача нормативов)  ФСК</t>
  </si>
  <si>
    <t>07.10 Ср   11.45-13.20       (сдача нормативов)  ФСК</t>
  </si>
  <si>
    <t>23.12 Ср   11.45-13.20       (сдача нормативов)  ФСК</t>
  </si>
  <si>
    <t>25.12  Пт   11.45-13.20       (сдача нормативов)  ФСК</t>
  </si>
  <si>
    <t>506                                                                                                                       504</t>
  </si>
  <si>
    <t xml:space="preserve"> доц. Сабанчиева А.К.                                                                                                ст.преп. Хутова Е.Р.      </t>
  </si>
  <si>
    <t xml:space="preserve">доц. Сабанчиева А.К.       Ст.преп. Асанова М.С.                            </t>
  </si>
  <si>
    <t>доц. Канокова Ф.Ю.</t>
  </si>
  <si>
    <t>507  204           210</t>
  </si>
  <si>
    <t>ПРОПЕДЕВТИКА</t>
  </si>
  <si>
    <t xml:space="preserve">АКАДЕМИЧЕСКИЙ РИСУНОК </t>
  </si>
  <si>
    <t xml:space="preserve">ИСТОРИЯ ИСКУССТВ  </t>
  </si>
  <si>
    <t xml:space="preserve">ас. Бакаева С.А. </t>
  </si>
  <si>
    <t xml:space="preserve">ст.преп. Иванникова О.Е.  </t>
  </si>
  <si>
    <t>проф. Кожуховская С.М.</t>
  </si>
  <si>
    <t xml:space="preserve">ИСТОРИЯ ДИЗАЙНА </t>
  </si>
  <si>
    <t xml:space="preserve">АКАДЕМИЧЕСКАЯ ЖИВОПИСЬ </t>
  </si>
  <si>
    <t xml:space="preserve">доц. Сабанчиева А.К.                                                   </t>
  </si>
  <si>
    <t>507     204           210</t>
  </si>
  <si>
    <t xml:space="preserve">ст.преп. Унежева З.С. </t>
  </si>
  <si>
    <t xml:space="preserve">ЦВЕТОВЕДЕНИЕ И КОЛОРИСТИКА </t>
  </si>
  <si>
    <t>ОСНОВЫ КОМПОЗИЦИИ</t>
  </si>
  <si>
    <t xml:space="preserve">Направление подготовки  54.03.01  Дизайн, 54.03.02  ДПИиНП    </t>
  </si>
  <si>
    <t>Директор ИАСиД ______________Т.А. Хежев</t>
  </si>
  <si>
    <t>зачет+к.р.</t>
  </si>
  <si>
    <t xml:space="preserve">54.03.02  ДПИиНП  </t>
  </si>
  <si>
    <t>Руководитель ОПОП _____________  А.М. Султанова</t>
  </si>
  <si>
    <t xml:space="preserve"> 54.03.01  Дизайн</t>
  </si>
  <si>
    <t xml:space="preserve">         «_____»____________ 2020 г.</t>
  </si>
  <si>
    <t>ИСТОРИЯ И КУЛЬТУРА НАРОДОВ КБР</t>
  </si>
  <si>
    <t xml:space="preserve">доц. Сабанчиева А.К.                                                           </t>
  </si>
  <si>
    <t xml:space="preserve">доц. Хашхожева З.Т.                                проф.  Додуева А.Т.                       ст.пр.  Макитова Т.Т. </t>
  </si>
  <si>
    <t xml:space="preserve">проф.  Сабанчиев  Х.А.  </t>
  </si>
  <si>
    <t>Зам.директора ИАСиД _____________ М.М. Шогенова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</si>
</sst>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\ mmm"/>
    <numFmt numFmtId="176" formatCode="mmmmm\-yy"/>
    <numFmt numFmtId="177" formatCode="mmm/yyyy"/>
    <numFmt numFmtId="178" formatCode="dd/mmm\,ddd"/>
    <numFmt numFmtId="179" formatCode="dd/mmm/yyyy"/>
    <numFmt numFmtId="180" formatCode="[$-FC19]d\ mmmm\ yyyy\ &quot;г.&quot;"/>
    <numFmt numFmtId="181" formatCode="[$€-2]\ ###,000_);[Red]\([$€-2]\ ###,000\)"/>
    <numFmt numFmtId="182" formatCode="h:mm;@"/>
  </numFmts>
  <fonts count="145">
    <font>
      <sz val="10"/>
      <name val="Arial Cyr"/>
      <family val="0"/>
    </font>
    <font>
      <b/>
      <sz val="16"/>
      <color indexed="12"/>
      <name val="Times New Roman CYR"/>
      <family val="1"/>
    </font>
    <font>
      <b/>
      <sz val="16"/>
      <color indexed="10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20"/>
      <color indexed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8"/>
      <color indexed="10"/>
      <name val="Arial Cyr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12"/>
      <name val="Arial Cyr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2"/>
    </font>
    <font>
      <b/>
      <sz val="14"/>
      <color indexed="10"/>
      <name val="Arial Cyr"/>
      <family val="0"/>
    </font>
    <font>
      <b/>
      <sz val="12"/>
      <color indexed="17"/>
      <name val="Arial Cyr"/>
      <family val="0"/>
    </font>
    <font>
      <b/>
      <sz val="10"/>
      <color indexed="17"/>
      <name val="Arial Cyr"/>
      <family val="0"/>
    </font>
    <font>
      <b/>
      <sz val="11"/>
      <color indexed="17"/>
      <name val="Arial Cyr"/>
      <family val="0"/>
    </font>
    <font>
      <sz val="12"/>
      <color indexed="17"/>
      <name val="Arial Cyr"/>
      <family val="2"/>
    </font>
    <font>
      <sz val="10"/>
      <color indexed="17"/>
      <name val="Arial Cyr"/>
      <family val="2"/>
    </font>
    <font>
      <sz val="14"/>
      <color indexed="17"/>
      <name val="Arial Cyr"/>
      <family val="2"/>
    </font>
    <font>
      <b/>
      <sz val="14"/>
      <color indexed="17"/>
      <name val="Arial Cyr"/>
      <family val="0"/>
    </font>
    <font>
      <b/>
      <sz val="18"/>
      <color indexed="60"/>
      <name val="Arial Cyr"/>
      <family val="0"/>
    </font>
    <font>
      <b/>
      <sz val="14"/>
      <color indexed="60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12"/>
      <name val="Arial Cyr"/>
      <family val="2"/>
    </font>
    <font>
      <sz val="14"/>
      <color indexed="12"/>
      <name val="Arial Cyr"/>
      <family val="2"/>
    </font>
    <font>
      <b/>
      <sz val="14"/>
      <color indexed="12"/>
      <name val="Arial Cyr"/>
      <family val="0"/>
    </font>
    <font>
      <b/>
      <sz val="18"/>
      <color indexed="18"/>
      <name val="Arial Cyr"/>
      <family val="2"/>
    </font>
    <font>
      <b/>
      <sz val="48"/>
      <color indexed="10"/>
      <name val="Arial Cyr"/>
      <family val="2"/>
    </font>
    <font>
      <b/>
      <sz val="26"/>
      <color indexed="10"/>
      <name val="Arial Cyr"/>
      <family val="2"/>
    </font>
    <font>
      <sz val="10"/>
      <color indexed="63"/>
      <name val="Arial Cyr"/>
      <family val="0"/>
    </font>
    <font>
      <b/>
      <sz val="24"/>
      <color indexed="63"/>
      <name val="Arial Cyr"/>
      <family val="0"/>
    </font>
    <font>
      <b/>
      <sz val="16"/>
      <color indexed="63"/>
      <name val="Arial Cyr"/>
      <family val="0"/>
    </font>
    <font>
      <sz val="10"/>
      <name val="Times New Roman"/>
      <family val="1"/>
    </font>
    <font>
      <b/>
      <sz val="26"/>
      <color indexed="17"/>
      <name val="Arial Cyr"/>
      <family val="0"/>
    </font>
    <font>
      <b/>
      <sz val="24"/>
      <color indexed="2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63"/>
      <name val="Arial"/>
      <family val="2"/>
    </font>
    <font>
      <sz val="14"/>
      <name val="Times New Roman"/>
      <family val="1"/>
    </font>
    <font>
      <b/>
      <sz val="16"/>
      <color indexed="63"/>
      <name val="Times New Roman"/>
      <family val="1"/>
    </font>
    <font>
      <sz val="14"/>
      <color indexed="16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18"/>
      <name val="Arial Cyr"/>
      <family val="2"/>
    </font>
    <font>
      <b/>
      <sz val="14"/>
      <color indexed="63"/>
      <name val="Times New Roman"/>
      <family val="1"/>
    </font>
    <font>
      <b/>
      <sz val="22"/>
      <color indexed="63"/>
      <name val="Times New Roman"/>
      <family val="1"/>
    </font>
    <font>
      <b/>
      <sz val="14"/>
      <name val="Times New Roman"/>
      <family val="1"/>
    </font>
    <font>
      <b/>
      <sz val="18"/>
      <color indexed="18"/>
      <name val="Times New Roman"/>
      <family val="1"/>
    </font>
    <font>
      <b/>
      <sz val="16"/>
      <color indexed="1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2"/>
    </font>
    <font>
      <b/>
      <sz val="20"/>
      <color indexed="18"/>
      <name val="Arial"/>
      <family val="2"/>
    </font>
    <font>
      <b/>
      <sz val="20"/>
      <color indexed="18"/>
      <name val="Arial Cyr"/>
      <family val="2"/>
    </font>
    <font>
      <sz val="16"/>
      <color indexed="12"/>
      <name val="Arial Cyr"/>
      <family val="2"/>
    </font>
    <font>
      <b/>
      <sz val="24"/>
      <color indexed="63"/>
      <name val="Times New Roman"/>
      <family val="1"/>
    </font>
    <font>
      <b/>
      <sz val="28"/>
      <color indexed="63"/>
      <name val="Times New Roman"/>
      <family val="1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6"/>
      <color indexed="17"/>
      <name val="Arial Cyr"/>
      <family val="2"/>
    </font>
    <font>
      <b/>
      <sz val="16"/>
      <color indexed="17"/>
      <name val="Arial Cyr"/>
      <family val="0"/>
    </font>
    <font>
      <b/>
      <sz val="16"/>
      <color indexed="12"/>
      <name val="Arial Cyr"/>
      <family val="0"/>
    </font>
    <font>
      <sz val="16"/>
      <color indexed="10"/>
      <name val="Arial Cyr"/>
      <family val="2"/>
    </font>
    <font>
      <b/>
      <sz val="16"/>
      <color indexed="10"/>
      <name val="Arial Cyr"/>
      <family val="0"/>
    </font>
    <font>
      <b/>
      <sz val="16"/>
      <color indexed="60"/>
      <name val="Arial Cyr"/>
      <family val="0"/>
    </font>
    <font>
      <sz val="16"/>
      <color indexed="16"/>
      <name val="Times New Roman"/>
      <family val="1"/>
    </font>
    <font>
      <b/>
      <sz val="36"/>
      <color indexed="16"/>
      <name val="Times New Roman"/>
      <family val="1"/>
    </font>
    <font>
      <sz val="36"/>
      <name val="Arial Cyr"/>
      <family val="0"/>
    </font>
    <font>
      <b/>
      <sz val="36"/>
      <name val="Times New Roman"/>
      <family val="1"/>
    </font>
    <font>
      <b/>
      <sz val="28"/>
      <color indexed="10"/>
      <name val="Arial Cyr"/>
      <family val="2"/>
    </font>
    <font>
      <b/>
      <sz val="28"/>
      <color indexed="16"/>
      <name val="Arial Cyr"/>
      <family val="0"/>
    </font>
    <font>
      <b/>
      <sz val="3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6"/>
      <color indexed="60"/>
      <name val="Times New Roman"/>
      <family val="1"/>
    </font>
    <font>
      <b/>
      <sz val="6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4"/>
      <color theme="5" tint="-0.24997000396251678"/>
      <name val="Times New Roman"/>
      <family val="1"/>
    </font>
    <font>
      <b/>
      <sz val="13"/>
      <color theme="5" tint="-0.24997000396251678"/>
      <name val="Times New Roman"/>
      <family val="1"/>
    </font>
    <font>
      <sz val="10"/>
      <color rgb="FFFF0000"/>
      <name val="Arial Cyr"/>
      <family val="2"/>
    </font>
    <font>
      <b/>
      <sz val="16"/>
      <color theme="5" tint="-0.24997000396251678"/>
      <name val="Times New Roman"/>
      <family val="1"/>
    </font>
    <font>
      <sz val="12"/>
      <color rgb="FF0000FF"/>
      <name val="Arial Cyr"/>
      <family val="2"/>
    </font>
    <font>
      <sz val="10"/>
      <color rgb="FF0000FF"/>
      <name val="Arial Cyr"/>
      <family val="2"/>
    </font>
    <font>
      <sz val="14"/>
      <color rgb="FF0000FF"/>
      <name val="Arial Cyr"/>
      <family val="2"/>
    </font>
    <font>
      <b/>
      <sz val="14"/>
      <color rgb="FF0000FF"/>
      <name val="Arial Cyr"/>
      <family val="2"/>
    </font>
    <font>
      <sz val="16"/>
      <color rgb="FF0000FF"/>
      <name val="Arial Cyr"/>
      <family val="2"/>
    </font>
    <font>
      <sz val="14"/>
      <color rgb="FFFF0000"/>
      <name val="Arial Cyr"/>
      <family val="2"/>
    </font>
    <font>
      <b/>
      <sz val="14"/>
      <color rgb="FFFF0000"/>
      <name val="Arial Cyr"/>
      <family val="2"/>
    </font>
    <font>
      <sz val="12"/>
      <color rgb="FFFF0000"/>
      <name val="Arial Cyr"/>
      <family val="2"/>
    </font>
    <font>
      <b/>
      <sz val="16"/>
      <color rgb="FF0000FF"/>
      <name val="Arial Cyr"/>
      <family val="2"/>
    </font>
    <font>
      <sz val="16"/>
      <color rgb="FFFF0000"/>
      <name val="Arial Cyr"/>
      <family val="2"/>
    </font>
    <font>
      <b/>
      <sz val="16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1" applyNumberFormat="0" applyAlignment="0" applyProtection="0"/>
    <xf numFmtId="0" fontId="54" fillId="27" borderId="2" applyNumberFormat="0" applyAlignment="0" applyProtection="0"/>
    <xf numFmtId="0" fontId="115" fillId="28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120" fillId="29" borderId="7" applyNumberFormat="0" applyAlignment="0" applyProtection="0"/>
    <xf numFmtId="0" fontId="121" fillId="0" borderId="0" applyNumberFormat="0" applyFill="0" applyBorder="0" applyAlignment="0" applyProtection="0"/>
    <xf numFmtId="0" fontId="122" fillId="30" borderId="0" applyNumberFormat="0" applyBorder="0" applyAlignment="0" applyProtection="0"/>
    <xf numFmtId="0" fontId="112" fillId="0" borderId="0">
      <alignment/>
      <protection/>
    </xf>
    <xf numFmtId="0" fontId="53" fillId="0" borderId="0" applyNumberFormat="0" applyFill="0" applyBorder="0" applyAlignment="0" applyProtection="0"/>
    <xf numFmtId="0" fontId="123" fillId="31" borderId="0" applyNumberFormat="0" applyBorder="0" applyAlignment="0" applyProtection="0"/>
    <xf numFmtId="0" fontId="12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125" fillId="0" borderId="9" applyNumberFormat="0" applyFill="0" applyAlignment="0" applyProtection="0"/>
    <xf numFmtId="0" fontId="51" fillId="33" borderId="10" applyBorder="0">
      <alignment horizontal="center"/>
      <protection/>
    </xf>
    <xf numFmtId="0" fontId="126" fillId="0" borderId="0" applyNumberFormat="0" applyFill="0" applyBorder="0" applyAlignment="0" applyProtection="0"/>
    <xf numFmtId="0" fontId="12" fillId="33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7" fillId="3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8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9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178" fontId="21" fillId="0" borderId="14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78" fontId="31" fillId="0" borderId="14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78" fontId="23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178" fontId="23" fillId="0" borderId="11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49" fontId="18" fillId="0" borderId="11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8" fontId="23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/>
    </xf>
    <xf numFmtId="0" fontId="128" fillId="0" borderId="14" xfId="0" applyNumberFormat="1" applyFont="1" applyFill="1" applyBorder="1" applyAlignment="1">
      <alignment horizontal="center" vertical="center" wrapText="1"/>
    </xf>
    <xf numFmtId="16" fontId="3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45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8" fontId="3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6" fontId="32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9" fillId="0" borderId="11" xfId="0" applyFont="1" applyFill="1" applyBorder="1" applyAlignment="1">
      <alignment horizontal="left" vertical="center" wrapText="1"/>
    </xf>
    <xf numFmtId="0" fontId="130" fillId="0" borderId="12" xfId="0" applyFont="1" applyFill="1" applyBorder="1" applyAlignment="1">
      <alignment horizontal="left" vertical="center" wrapText="1"/>
    </xf>
    <xf numFmtId="0" fontId="130" fillId="0" borderId="11" xfId="0" applyFont="1" applyFill="1" applyBorder="1" applyAlignment="1">
      <alignment horizontal="left" vertical="center" wrapText="1"/>
    </xf>
    <xf numFmtId="0" fontId="130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130" fillId="0" borderId="14" xfId="0" applyFont="1" applyFill="1" applyBorder="1" applyAlignment="1">
      <alignment horizontal="left" vertical="center" wrapText="1"/>
    </xf>
    <xf numFmtId="0" fontId="131" fillId="0" borderId="14" xfId="0" applyFont="1" applyFill="1" applyBorder="1" applyAlignment="1">
      <alignment horizontal="left" vertical="center" wrapText="1"/>
    </xf>
    <xf numFmtId="0" fontId="131" fillId="0" borderId="11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31" fillId="0" borderId="26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78" fontId="23" fillId="35" borderId="1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59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16" fontId="32" fillId="0" borderId="13" xfId="0" applyNumberFormat="1" applyFont="1" applyFill="1" applyBorder="1" applyAlignment="1">
      <alignment horizontal="center" vertical="center" wrapText="1"/>
    </xf>
    <xf numFmtId="0" fontId="130" fillId="0" borderId="26" xfId="0" applyFont="1" applyFill="1" applyBorder="1" applyAlignment="1">
      <alignment horizontal="center" vertical="center" wrapText="1"/>
    </xf>
    <xf numFmtId="0" fontId="130" fillId="0" borderId="1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0" fontId="130" fillId="0" borderId="1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7" fillId="0" borderId="0" xfId="0" applyFont="1" applyFill="1" applyAlignment="1">
      <alignment horizontal="left" vertical="center" wrapText="1"/>
    </xf>
    <xf numFmtId="0" fontId="64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132" fillId="0" borderId="13" xfId="0" applyFont="1" applyFill="1" applyBorder="1" applyAlignment="1">
      <alignment horizontal="center" vertical="center" wrapText="1"/>
    </xf>
    <xf numFmtId="0" fontId="130" fillId="0" borderId="34" xfId="0" applyFont="1" applyFill="1" applyBorder="1" applyAlignment="1">
      <alignment horizontal="center" vertical="center"/>
    </xf>
    <xf numFmtId="0" fontId="130" fillId="0" borderId="4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0" fillId="35" borderId="11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 wrapText="1"/>
    </xf>
    <xf numFmtId="0" fontId="133" fillId="0" borderId="11" xfId="0" applyFont="1" applyFill="1" applyBorder="1" applyAlignment="1">
      <alignment horizontal="left" vertical="center" wrapText="1"/>
    </xf>
    <xf numFmtId="0" fontId="130" fillId="0" borderId="3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center" vertical="center"/>
    </xf>
    <xf numFmtId="178" fontId="21" fillId="35" borderId="11" xfId="0" applyNumberFormat="1" applyFont="1" applyFill="1" applyBorder="1" applyAlignment="1">
      <alignment horizontal="center" vertical="center"/>
    </xf>
    <xf numFmtId="178" fontId="31" fillId="35" borderId="11" xfId="0" applyNumberFormat="1" applyFont="1" applyFill="1" applyBorder="1" applyAlignment="1">
      <alignment horizontal="center" vertical="center"/>
    </xf>
    <xf numFmtId="16" fontId="32" fillId="35" borderId="11" xfId="0" applyNumberFormat="1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178" fontId="31" fillId="35" borderId="13" xfId="0" applyNumberFormat="1" applyFont="1" applyFill="1" applyBorder="1" applyAlignment="1">
      <alignment horizontal="center" vertical="center"/>
    </xf>
    <xf numFmtId="178" fontId="21" fillId="35" borderId="14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16" fontId="32" fillId="35" borderId="13" xfId="0" applyNumberFormat="1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130" fillId="0" borderId="19" xfId="0" applyFont="1" applyFill="1" applyBorder="1" applyAlignment="1">
      <alignment horizontal="center" vertical="center" wrapText="1"/>
    </xf>
    <xf numFmtId="178" fontId="31" fillId="0" borderId="19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8" fontId="23" fillId="0" borderId="19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130" fillId="0" borderId="19" xfId="0" applyFont="1" applyFill="1" applyBorder="1" applyAlignment="1">
      <alignment horizontal="left" vertical="center" wrapText="1"/>
    </xf>
    <xf numFmtId="178" fontId="134" fillId="0" borderId="13" xfId="0" applyNumberFormat="1" applyFont="1" applyFill="1" applyBorder="1" applyAlignment="1">
      <alignment horizontal="center" vertical="center"/>
    </xf>
    <xf numFmtId="16" fontId="135" fillId="0" borderId="13" xfId="0" applyNumberFormat="1" applyFont="1" applyFill="1" applyBorder="1" applyAlignment="1">
      <alignment horizontal="center" vertical="center" wrapText="1"/>
    </xf>
    <xf numFmtId="0" fontId="136" fillId="0" borderId="13" xfId="0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 horizontal="center" vertical="center"/>
    </xf>
    <xf numFmtId="0" fontId="138" fillId="0" borderId="13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 wrapText="1"/>
    </xf>
    <xf numFmtId="0" fontId="139" fillId="0" borderId="13" xfId="0" applyFont="1" applyFill="1" applyBorder="1" applyAlignment="1">
      <alignment horizontal="center" vertical="center"/>
    </xf>
    <xf numFmtId="0" fontId="140" fillId="0" borderId="13" xfId="0" applyFont="1" applyFill="1" applyBorder="1" applyAlignment="1">
      <alignment horizontal="center" vertical="center"/>
    </xf>
    <xf numFmtId="178" fontId="31" fillId="35" borderId="19" xfId="0" applyNumberFormat="1" applyFont="1" applyFill="1" applyBorder="1" applyAlignment="1">
      <alignment horizontal="center" vertical="center"/>
    </xf>
    <xf numFmtId="178" fontId="141" fillId="35" borderId="13" xfId="0" applyNumberFormat="1" applyFont="1" applyFill="1" applyBorder="1" applyAlignment="1">
      <alignment horizontal="center" vertical="center"/>
    </xf>
    <xf numFmtId="16" fontId="132" fillId="35" borderId="1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30" fillId="0" borderId="44" xfId="0" applyFont="1" applyFill="1" applyBorder="1" applyAlignment="1">
      <alignment horizontal="center" vertical="center"/>
    </xf>
    <xf numFmtId="0" fontId="133" fillId="0" borderId="13" xfId="0" applyFont="1" applyFill="1" applyBorder="1" applyAlignment="1">
      <alignment horizontal="left" vertical="center" wrapText="1"/>
    </xf>
    <xf numFmtId="0" fontId="130" fillId="35" borderId="11" xfId="0" applyFont="1" applyFill="1" applyBorder="1" applyAlignment="1">
      <alignment horizontal="left" vertical="center" wrapText="1"/>
    </xf>
    <xf numFmtId="0" fontId="130" fillId="0" borderId="11" xfId="0" applyFont="1" applyFill="1" applyBorder="1" applyAlignment="1">
      <alignment horizontal="center" vertical="center"/>
    </xf>
    <xf numFmtId="0" fontId="131" fillId="35" borderId="13" xfId="0" applyFont="1" applyFill="1" applyBorder="1" applyAlignment="1">
      <alignment horizontal="left" vertical="center" wrapText="1"/>
    </xf>
    <xf numFmtId="0" fontId="130" fillId="35" borderId="13" xfId="0" applyFont="1" applyFill="1" applyBorder="1" applyAlignment="1">
      <alignment horizontal="left" vertical="center" wrapText="1"/>
    </xf>
    <xf numFmtId="0" fontId="133" fillId="0" borderId="26" xfId="0" applyFont="1" applyFill="1" applyBorder="1" applyAlignment="1">
      <alignment horizontal="left" vertical="center" wrapText="1"/>
    </xf>
    <xf numFmtId="0" fontId="133" fillId="0" borderId="14" xfId="0" applyFont="1" applyFill="1" applyBorder="1" applyAlignment="1">
      <alignment horizontal="left" vertical="center" wrapText="1"/>
    </xf>
    <xf numFmtId="0" fontId="133" fillId="35" borderId="11" xfId="0" applyFont="1" applyFill="1" applyBorder="1" applyAlignment="1">
      <alignment horizontal="left" vertical="center" wrapText="1"/>
    </xf>
    <xf numFmtId="178" fontId="23" fillId="0" borderId="26" xfId="0" applyNumberFormat="1" applyFont="1" applyFill="1" applyBorder="1" applyAlignment="1">
      <alignment horizontal="center" vertical="center"/>
    </xf>
    <xf numFmtId="178" fontId="21" fillId="35" borderId="26" xfId="0" applyNumberFormat="1" applyFont="1" applyFill="1" applyBorder="1" applyAlignment="1">
      <alignment horizontal="center" vertical="center"/>
    </xf>
    <xf numFmtId="0" fontId="130" fillId="0" borderId="32" xfId="0" applyFont="1" applyFill="1" applyBorder="1" applyAlignment="1">
      <alignment horizontal="center" vertical="center"/>
    </xf>
    <xf numFmtId="16" fontId="32" fillId="0" borderId="45" xfId="0" applyNumberFormat="1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78" fontId="23" fillId="0" borderId="45" xfId="0" applyNumberFormat="1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8" fontId="21" fillId="0" borderId="45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178" fontId="31" fillId="35" borderId="45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textRotation="90"/>
    </xf>
    <xf numFmtId="0" fontId="13" fillId="0" borderId="27" xfId="0" applyFont="1" applyFill="1" applyBorder="1" applyAlignment="1">
      <alignment horizontal="center" vertical="center" textRotation="90"/>
    </xf>
    <xf numFmtId="0" fontId="60" fillId="0" borderId="48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0" fontId="133" fillId="0" borderId="19" xfId="0" applyFont="1" applyFill="1" applyBorder="1" applyAlignment="1">
      <alignment horizontal="left" vertical="center" wrapText="1"/>
    </xf>
    <xf numFmtId="0" fontId="133" fillId="0" borderId="12" xfId="0" applyFont="1" applyFill="1" applyBorder="1" applyAlignment="1">
      <alignment horizontal="left" vertical="center" wrapText="1"/>
    </xf>
    <xf numFmtId="0" fontId="133" fillId="0" borderId="14" xfId="0" applyFont="1" applyFill="1" applyBorder="1" applyAlignment="1">
      <alignment horizontal="center" vertical="center" wrapText="1"/>
    </xf>
    <xf numFmtId="0" fontId="133" fillId="0" borderId="13" xfId="0" applyFont="1" applyFill="1" applyBorder="1" applyAlignment="1">
      <alignment horizontal="center" vertical="center" wrapText="1"/>
    </xf>
    <xf numFmtId="0" fontId="133" fillId="0" borderId="11" xfId="0" applyFont="1" applyFill="1" applyBorder="1" applyAlignment="1">
      <alignment horizontal="center" vertical="center" wrapText="1"/>
    </xf>
    <xf numFmtId="0" fontId="133" fillId="0" borderId="19" xfId="0" applyFont="1" applyFill="1" applyBorder="1" applyAlignment="1">
      <alignment horizontal="center" vertical="center" wrapText="1"/>
    </xf>
    <xf numFmtId="0" fontId="133" fillId="0" borderId="12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178" fontId="78" fillId="0" borderId="14" xfId="0" applyNumberFormat="1" applyFont="1" applyFill="1" applyBorder="1" applyAlignment="1">
      <alignment horizontal="center" vertical="center"/>
    </xf>
    <xf numFmtId="16" fontId="78" fillId="0" borderId="14" xfId="0" applyNumberFormat="1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178" fontId="73" fillId="0" borderId="14" xfId="0" applyNumberFormat="1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178" fontId="81" fillId="35" borderId="14" xfId="0" applyNumberFormat="1" applyFont="1" applyFill="1" applyBorder="1" applyAlignment="1">
      <alignment horizontal="center" vertical="center"/>
    </xf>
    <xf numFmtId="0" fontId="81" fillId="35" borderId="1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83" fillId="0" borderId="39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178" fontId="78" fillId="35" borderId="13" xfId="0" applyNumberFormat="1" applyFont="1" applyFill="1" applyBorder="1" applyAlignment="1">
      <alignment horizontal="center" vertical="center"/>
    </xf>
    <xf numFmtId="16" fontId="78" fillId="0" borderId="11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178" fontId="138" fillId="0" borderId="13" xfId="0" applyNumberFormat="1" applyFont="1" applyFill="1" applyBorder="1" applyAlignment="1">
      <alignment horizontal="center" vertical="center"/>
    </xf>
    <xf numFmtId="0" fontId="73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42" fillId="0" borderId="13" xfId="0" applyFont="1" applyFill="1" applyBorder="1" applyAlignment="1">
      <alignment horizontal="center" vertical="center"/>
    </xf>
    <xf numFmtId="178" fontId="143" fillId="35" borderId="13" xfId="0" applyNumberFormat="1" applyFont="1" applyFill="1" applyBorder="1" applyAlignment="1">
      <alignment horizontal="center" vertical="center"/>
    </xf>
    <xf numFmtId="0" fontId="143" fillId="0" borderId="13" xfId="0" applyFont="1" applyFill="1" applyBorder="1" applyAlignment="1">
      <alignment horizontal="center" vertical="center" wrapText="1"/>
    </xf>
    <xf numFmtId="0" fontId="143" fillId="0" borderId="25" xfId="0" applyFont="1" applyFill="1" applyBorder="1" applyAlignment="1">
      <alignment horizontal="center" vertical="center" wrapText="1"/>
    </xf>
    <xf numFmtId="0" fontId="143" fillId="0" borderId="13" xfId="0" applyFont="1" applyFill="1" applyBorder="1" applyAlignment="1">
      <alignment horizontal="center" vertical="center"/>
    </xf>
    <xf numFmtId="0" fontId="144" fillId="0" borderId="13" xfId="0" applyFont="1" applyFill="1" applyBorder="1" applyAlignment="1">
      <alignment horizontal="center" vertical="center"/>
    </xf>
    <xf numFmtId="0" fontId="83" fillId="0" borderId="38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178" fontId="78" fillId="0" borderId="11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178" fontId="73" fillId="0" borderId="11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178" fontId="81" fillId="35" borderId="11" xfId="0" applyNumberFormat="1" applyFont="1" applyFill="1" applyBorder="1" applyAlignment="1">
      <alignment horizontal="center" vertical="center"/>
    </xf>
    <xf numFmtId="0" fontId="81" fillId="35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83" fillId="0" borderId="35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178" fontId="78" fillId="35" borderId="19" xfId="0" applyNumberFormat="1" applyFont="1" applyFill="1" applyBorder="1" applyAlignment="1">
      <alignment horizontal="center" vertical="center"/>
    </xf>
    <xf numFmtId="16" fontId="78" fillId="35" borderId="13" xfId="0" applyNumberFormat="1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178" fontId="73" fillId="0" borderId="19" xfId="0" applyNumberFormat="1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 wrapText="1"/>
    </xf>
    <xf numFmtId="178" fontId="81" fillId="0" borderId="11" xfId="0" applyNumberFormat="1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178" fontId="81" fillId="0" borderId="19" xfId="0" applyNumberFormat="1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83" fillId="0" borderId="42" xfId="0" applyFont="1" applyFill="1" applyBorder="1" applyAlignment="1">
      <alignment horizontal="center" vertical="center"/>
    </xf>
    <xf numFmtId="178" fontId="78" fillId="35" borderId="11" xfId="0" applyNumberFormat="1" applyFont="1" applyFill="1" applyBorder="1" applyAlignment="1">
      <alignment horizontal="center" vertical="center"/>
    </xf>
    <xf numFmtId="178" fontId="78" fillId="0" borderId="19" xfId="0" applyNumberFormat="1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3" fillId="0" borderId="36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0" fontId="83" fillId="0" borderId="49" xfId="0" applyFont="1" applyFill="1" applyBorder="1" applyAlignment="1">
      <alignment horizontal="center" vertical="center"/>
    </xf>
    <xf numFmtId="178" fontId="81" fillId="0" borderId="50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143" fillId="0" borderId="52" xfId="0" applyNumberFormat="1" applyFont="1" applyFill="1" applyBorder="1" applyAlignment="1">
      <alignment horizontal="center" vertical="center"/>
    </xf>
    <xf numFmtId="0" fontId="143" fillId="0" borderId="17" xfId="0" applyFont="1" applyFill="1" applyBorder="1" applyAlignment="1">
      <alignment horizontal="center" vertical="center"/>
    </xf>
    <xf numFmtId="0" fontId="143" fillId="0" borderId="24" xfId="0" applyFont="1" applyFill="1" applyBorder="1" applyAlignment="1">
      <alignment horizontal="center" vertical="center"/>
    </xf>
    <xf numFmtId="178" fontId="73" fillId="0" borderId="50" xfId="0" applyNumberFormat="1" applyFont="1" applyFill="1" applyBorder="1" applyAlignment="1">
      <alignment horizontal="center" vertical="center"/>
    </xf>
    <xf numFmtId="49" fontId="34" fillId="0" borderId="53" xfId="0" applyNumberFormat="1" applyFont="1" applyFill="1" applyBorder="1" applyAlignment="1">
      <alignment horizontal="center" vertical="center"/>
    </xf>
    <xf numFmtId="0" fontId="89" fillId="0" borderId="15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textRotation="90" wrapText="1"/>
    </xf>
    <xf numFmtId="49" fontId="42" fillId="0" borderId="53" xfId="0" applyNumberFormat="1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 vertical="center" textRotation="90" wrapText="1"/>
    </xf>
    <xf numFmtId="0" fontId="42" fillId="0" borderId="53" xfId="0" applyFont="1" applyFill="1" applyBorder="1" applyAlignment="1">
      <alignment horizontal="center" vertical="center"/>
    </xf>
    <xf numFmtId="0" fontId="36" fillId="0" borderId="53" xfId="0" applyFont="1" applyBorder="1" applyAlignment="1">
      <alignment horizontal="center" vertical="center" textRotation="90" wrapText="1"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8" fillId="0" borderId="0" xfId="0" applyFont="1" applyFill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49" fontId="27" fillId="0" borderId="53" xfId="0" applyNumberFormat="1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 textRotation="90"/>
    </xf>
    <xf numFmtId="0" fontId="66" fillId="0" borderId="53" xfId="0" applyFont="1" applyFill="1" applyBorder="1" applyAlignment="1">
      <alignment horizontal="center" vertical="center" wrapText="1"/>
    </xf>
    <xf numFmtId="0" fontId="60" fillId="0" borderId="5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34" fillId="0" borderId="53" xfId="0" applyFont="1" applyBorder="1" applyAlignment="1">
      <alignment horizontal="center" vertical="center" textRotation="90" wrapText="1"/>
    </xf>
    <xf numFmtId="0" fontId="34" fillId="0" borderId="53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 wrapText="1"/>
    </xf>
    <xf numFmtId="178" fontId="78" fillId="35" borderId="50" xfId="0" applyNumberFormat="1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178" fontId="78" fillId="0" borderId="5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8" fontId="138" fillId="0" borderId="52" xfId="0" applyNumberFormat="1" applyFont="1" applyFill="1" applyBorder="1" applyAlignment="1">
      <alignment horizontal="center" vertical="center"/>
    </xf>
    <xf numFmtId="0" fontId="138" fillId="0" borderId="17" xfId="0" applyFont="1" applyFill="1" applyBorder="1" applyAlignment="1">
      <alignment horizontal="center" vertical="center"/>
    </xf>
    <xf numFmtId="0" fontId="138" fillId="0" borderId="2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 textRotation="90"/>
    </xf>
    <xf numFmtId="0" fontId="34" fillId="0" borderId="54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5" fillId="0" borderId="53" xfId="0" applyFont="1" applyFill="1" applyBorder="1" applyAlignment="1">
      <alignment horizontal="center" vertical="center" wrapText="1"/>
    </xf>
    <xf numFmtId="0" fontId="90" fillId="0" borderId="48" xfId="0" applyFont="1" applyFill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/>
    </xf>
    <xf numFmtId="0" fontId="86" fillId="0" borderId="57" xfId="0" applyFont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85" fillId="0" borderId="48" xfId="0" applyFont="1" applyFill="1" applyBorder="1" applyAlignment="1">
      <alignment horizontal="center" vertical="center"/>
    </xf>
    <xf numFmtId="0" fontId="86" fillId="0" borderId="56" xfId="0" applyFont="1" applyBorder="1" applyAlignment="1">
      <alignment vertical="center"/>
    </xf>
    <xf numFmtId="0" fontId="86" fillId="0" borderId="57" xfId="0" applyFont="1" applyBorder="1" applyAlignment="1">
      <alignment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31" fillId="35" borderId="10" xfId="0" applyNumberFormat="1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31" fillId="35" borderId="45" xfId="0" applyNumberFormat="1" applyFont="1" applyFill="1" applyBorder="1" applyAlignment="1">
      <alignment horizontal="center" vertical="center"/>
    </xf>
    <xf numFmtId="178" fontId="23" fillId="0" borderId="45" xfId="0" applyNumberFormat="1" applyFont="1" applyFill="1" applyBorder="1" applyAlignment="1">
      <alignment horizontal="center" vertical="center"/>
    </xf>
    <xf numFmtId="178" fontId="21" fillId="0" borderId="45" xfId="0" applyNumberFormat="1" applyFont="1" applyFill="1" applyBorder="1" applyAlignment="1">
      <alignment horizontal="center" vertical="center"/>
    </xf>
    <xf numFmtId="178" fontId="31" fillId="35" borderId="21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178" fontId="23" fillId="0" borderId="21" xfId="0" applyNumberFormat="1" applyFont="1" applyFill="1" applyBorder="1" applyAlignment="1">
      <alignment horizontal="center" vertical="center"/>
    </xf>
    <xf numFmtId="178" fontId="31" fillId="35" borderId="50" xfId="0" applyNumberFormat="1" applyFont="1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78" fontId="23" fillId="0" borderId="5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21" fillId="0" borderId="5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5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141" fillId="0" borderId="21" xfId="0" applyNumberFormat="1" applyFont="1" applyFill="1" applyBorder="1" applyAlignment="1">
      <alignment horizontal="center" vertical="center"/>
    </xf>
    <xf numFmtId="0" fontId="132" fillId="0" borderId="16" xfId="0" applyFont="1" applyFill="1" applyBorder="1" applyAlignment="1">
      <alignment horizontal="center" vertical="center"/>
    </xf>
    <xf numFmtId="0" fontId="132" fillId="0" borderId="22" xfId="0" applyFont="1" applyFill="1" applyBorder="1" applyAlignment="1">
      <alignment horizontal="center" vertical="center"/>
    </xf>
    <xf numFmtId="178" fontId="134" fillId="0" borderId="21" xfId="0" applyNumberFormat="1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5" fillId="0" borderId="22" xfId="0" applyFont="1" applyFill="1" applyBorder="1" applyAlignment="1">
      <alignment horizontal="center" vertical="center"/>
    </xf>
    <xf numFmtId="178" fontId="23" fillId="0" borderId="58" xfId="0" applyNumberFormat="1" applyFont="1" applyFill="1" applyBorder="1" applyAlignment="1">
      <alignment horizontal="center" vertical="center"/>
    </xf>
    <xf numFmtId="178" fontId="31" fillId="35" borderId="58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178" fontId="31" fillId="0" borderId="2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8" fontId="23" fillId="0" borderId="5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178" fontId="31" fillId="35" borderId="59" xfId="0" applyNumberFormat="1" applyFont="1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178" fontId="21" fillId="0" borderId="59" xfId="0" applyNumberFormat="1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 wrapText="1"/>
    </xf>
    <xf numFmtId="49" fontId="37" fillId="0" borderId="53" xfId="0" applyNumberFormat="1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 textRotation="90" wrapText="1"/>
    </xf>
    <xf numFmtId="0" fontId="29" fillId="0" borderId="53" xfId="0" applyFont="1" applyBorder="1" applyAlignment="1">
      <alignment horizontal="center" vertical="center" textRotation="90" wrapText="1"/>
    </xf>
    <xf numFmtId="0" fontId="28" fillId="0" borderId="53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50" fillId="35" borderId="15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 wrapText="1"/>
    </xf>
    <xf numFmtId="49" fontId="28" fillId="0" borderId="5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textRotation="90" wrapText="1"/>
    </xf>
    <xf numFmtId="49" fontId="11" fillId="0" borderId="53" xfId="0" applyNumberFormat="1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center" vertical="center" textRotation="90" wrapText="1"/>
    </xf>
    <xf numFmtId="0" fontId="24" fillId="0" borderId="53" xfId="0" applyFont="1" applyBorder="1" applyAlignment="1">
      <alignment horizontal="center" vertical="center" textRotation="90" wrapText="1"/>
    </xf>
    <xf numFmtId="0" fontId="61" fillId="0" borderId="59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0" fontId="71" fillId="0" borderId="5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53" xfId="0" applyFont="1" applyBorder="1" applyAlignment="1">
      <alignment horizontal="center" vertical="center" textRotation="90" wrapText="1"/>
    </xf>
    <xf numFmtId="0" fontId="70" fillId="0" borderId="0" xfId="0" applyFont="1" applyBorder="1" applyAlignment="1">
      <alignment horizontal="center" wrapText="1"/>
    </xf>
    <xf numFmtId="0" fontId="39" fillId="0" borderId="53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178" fontId="31" fillId="0" borderId="52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8" fontId="134" fillId="0" borderId="52" xfId="0" applyNumberFormat="1" applyFont="1" applyFill="1" applyBorder="1" applyAlignment="1">
      <alignment horizontal="center" vertical="center"/>
    </xf>
    <xf numFmtId="0" fontId="135" fillId="0" borderId="17" xfId="0" applyFont="1" applyFill="1" applyBorder="1" applyAlignment="1">
      <alignment horizontal="center" vertical="center"/>
    </xf>
    <xf numFmtId="0" fontId="135" fillId="0" borderId="24" xfId="0" applyFont="1" applyFill="1" applyBorder="1" applyAlignment="1">
      <alignment horizontal="center" vertical="center"/>
    </xf>
    <xf numFmtId="178" fontId="141" fillId="0" borderId="52" xfId="0" applyNumberFormat="1" applyFont="1" applyFill="1" applyBorder="1" applyAlignment="1">
      <alignment horizontal="center" vertical="center"/>
    </xf>
    <xf numFmtId="0" fontId="132" fillId="0" borderId="17" xfId="0" applyFont="1" applyFill="1" applyBorder="1" applyAlignment="1">
      <alignment horizontal="center" vertical="center"/>
    </xf>
    <xf numFmtId="0" fontId="132" fillId="0" borderId="24" xfId="0" applyFont="1" applyFill="1" applyBorder="1" applyAlignment="1">
      <alignment horizontal="center" vertical="center"/>
    </xf>
    <xf numFmtId="178" fontId="31" fillId="0" borderId="21" xfId="0" applyNumberFormat="1" applyFont="1" applyFill="1" applyBorder="1" applyAlignment="1">
      <alignment horizontal="center" vertical="center"/>
    </xf>
    <xf numFmtId="0" fontId="111" fillId="0" borderId="0" xfId="0" applyFont="1" applyFill="1" applyAlignment="1">
      <alignment horizontal="center"/>
    </xf>
    <xf numFmtId="0" fontId="0" fillId="0" borderId="0" xfId="0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ем" xfId="60"/>
    <cellStyle name="Текст предупреждения" xfId="61"/>
    <cellStyle name="фам" xfId="62"/>
    <cellStyle name="Comma" xfId="63"/>
    <cellStyle name="Comma [0]" xfId="64"/>
    <cellStyle name="Хороший" xfId="6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7"/>
  <sheetViews>
    <sheetView tabSelected="1" zoomScale="70" zoomScaleNormal="70" zoomScaleSheetLayoutView="62" zoomScalePageLayoutView="0" workbookViewId="0" topLeftCell="A1">
      <selection activeCell="J16" sqref="J16"/>
    </sheetView>
  </sheetViews>
  <sheetFormatPr defaultColWidth="9.00390625" defaultRowHeight="19.5" customHeight="1"/>
  <cols>
    <col min="1" max="1" width="8.125" style="223" customWidth="1"/>
    <col min="2" max="2" width="67.75390625" style="221" customWidth="1"/>
    <col min="3" max="3" width="28.25390625" style="214" customWidth="1"/>
    <col min="4" max="4" width="39.75390625" style="222" customWidth="1"/>
    <col min="5" max="5" width="4.375" style="44" customWidth="1"/>
    <col min="6" max="6" width="4.25390625" style="44" customWidth="1"/>
    <col min="7" max="7" width="16.875" style="38" customWidth="1"/>
    <col min="8" max="8" width="6.125" style="45" customWidth="1"/>
    <col min="9" max="9" width="9.125" style="45" customWidth="1"/>
    <col min="10" max="10" width="7.875" style="46" customWidth="1"/>
    <col min="11" max="11" width="12.00390625" style="46" customWidth="1"/>
    <col min="12" max="12" width="10.125" style="46" customWidth="1"/>
    <col min="13" max="13" width="9.375" style="46" customWidth="1"/>
    <col min="14" max="14" width="9.625" style="46" customWidth="1"/>
    <col min="15" max="15" width="7.25390625" style="46" customWidth="1"/>
    <col min="16" max="17" width="5.875" style="46" customWidth="1"/>
    <col min="18" max="18" width="2.375" style="46" customWidth="1"/>
    <col min="19" max="19" width="20.625" style="49" customWidth="1"/>
    <col min="20" max="20" width="9.875" style="47" customWidth="1"/>
    <col min="21" max="21" width="8.75390625" style="45" customWidth="1"/>
    <col min="22" max="22" width="6.75390625" style="46" customWidth="1"/>
    <col min="23" max="23" width="12.625" style="46" customWidth="1"/>
    <col min="24" max="24" width="9.375" style="46" customWidth="1"/>
    <col min="25" max="25" width="9.625" style="46" customWidth="1"/>
    <col min="26" max="26" width="9.125" style="46" customWidth="1"/>
    <col min="27" max="27" width="7.875" style="46" customWidth="1"/>
    <col min="28" max="28" width="8.00390625" style="46" customWidth="1"/>
    <col min="29" max="29" width="4.75390625" style="46" customWidth="1"/>
    <col min="30" max="30" width="1.875" style="46" customWidth="1"/>
    <col min="31" max="31" width="18.375" style="49" customWidth="1"/>
    <col min="32" max="32" width="8.25390625" style="47" customWidth="1"/>
    <col min="33" max="33" width="9.125" style="45" customWidth="1"/>
    <col min="34" max="34" width="12.875" style="46" customWidth="1"/>
    <col min="35" max="35" width="13.125" style="46" customWidth="1"/>
    <col min="36" max="36" width="9.875" style="46" customWidth="1"/>
    <col min="37" max="37" width="9.00390625" style="46" customWidth="1"/>
    <col min="38" max="38" width="7.375" style="46" customWidth="1"/>
    <col min="39" max="39" width="6.375" style="46" customWidth="1"/>
    <col min="40" max="40" width="4.625" style="46" customWidth="1"/>
    <col min="41" max="41" width="8.375" style="46" customWidth="1"/>
    <col min="42" max="42" width="5.375" style="46" customWidth="1"/>
    <col min="43" max="43" width="3.25390625" style="46" customWidth="1"/>
    <col min="44" max="44" width="3.875" style="81" customWidth="1"/>
    <col min="45" max="45" width="7.00390625" style="0" customWidth="1"/>
    <col min="46" max="46" width="4.25390625" style="0" customWidth="1"/>
    <col min="47" max="47" width="8.75390625" style="0" customWidth="1"/>
    <col min="48" max="48" width="9.75390625" style="0" customWidth="1"/>
    <col min="50" max="50" width="7.375" style="0" customWidth="1"/>
    <col min="51" max="51" width="7.625" style="0" customWidth="1"/>
    <col min="54" max="54" width="12.875" style="0" customWidth="1"/>
    <col min="56" max="56" width="15.375" style="0" bestFit="1" customWidth="1"/>
  </cols>
  <sheetData>
    <row r="1" spans="1:50" ht="69" customHeight="1">
      <c r="A1" s="213"/>
      <c r="B1" s="334" t="s">
        <v>44</v>
      </c>
      <c r="D1" s="594" t="s">
        <v>8</v>
      </c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  <c r="AS1" s="126" t="s">
        <v>43</v>
      </c>
      <c r="AT1" s="54"/>
      <c r="AV1" s="451" t="s">
        <v>32</v>
      </c>
      <c r="AW1" s="451" t="s">
        <v>33</v>
      </c>
      <c r="AX1" s="72"/>
    </row>
    <row r="2" spans="1:50" ht="64.5" customHeight="1">
      <c r="A2" s="446" t="s">
        <v>165</v>
      </c>
      <c r="B2" s="446"/>
      <c r="C2" s="446"/>
      <c r="D2" s="444" t="s">
        <v>48</v>
      </c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S2" s="440">
        <v>42664</v>
      </c>
      <c r="AT2" s="441"/>
      <c r="AV2" s="451"/>
      <c r="AW2" s="451"/>
      <c r="AX2" s="73"/>
    </row>
    <row r="3" spans="1:50" ht="60" customHeight="1">
      <c r="A3" s="477" t="s">
        <v>170</v>
      </c>
      <c r="B3" s="595"/>
      <c r="C3" s="595"/>
      <c r="D3" s="444" t="s">
        <v>117</v>
      </c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S3" s="140"/>
      <c r="AT3" s="141"/>
      <c r="AV3" s="139"/>
      <c r="AW3" s="139"/>
      <c r="AX3" s="73"/>
    </row>
    <row r="4" spans="1:50" ht="16.5" customHeight="1">
      <c r="A4" s="213"/>
      <c r="B4" s="215"/>
      <c r="C4" s="216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S4" s="140"/>
      <c r="AT4" s="141"/>
      <c r="AV4" s="139"/>
      <c r="AW4" s="139"/>
      <c r="AX4" s="73"/>
    </row>
    <row r="5" spans="1:50" ht="22.5" customHeight="1">
      <c r="A5" s="213"/>
      <c r="B5" s="215"/>
      <c r="C5" s="216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S5" s="140"/>
      <c r="AT5" s="141"/>
      <c r="AV5" s="139"/>
      <c r="AW5" s="139"/>
      <c r="AX5" s="73"/>
    </row>
    <row r="6" spans="1:50" s="12" customFormat="1" ht="45" customHeight="1" thickBot="1">
      <c r="A6" s="217"/>
      <c r="B6" s="218"/>
      <c r="C6" s="219"/>
      <c r="D6" s="432" t="s">
        <v>164</v>
      </c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82"/>
      <c r="AS6" s="440">
        <v>42291</v>
      </c>
      <c r="AT6" s="441"/>
      <c r="AU6" s="67">
        <v>6</v>
      </c>
      <c r="AV6" s="67">
        <v>8</v>
      </c>
      <c r="AW6" s="67">
        <v>3</v>
      </c>
      <c r="AX6" s="74"/>
    </row>
    <row r="7" spans="1:55" s="16" customFormat="1" ht="30" customHeight="1" thickBot="1">
      <c r="A7" s="450" t="s">
        <v>51</v>
      </c>
      <c r="B7" s="478" t="s">
        <v>54</v>
      </c>
      <c r="C7" s="449" t="s">
        <v>11</v>
      </c>
      <c r="D7" s="449" t="s">
        <v>53</v>
      </c>
      <c r="E7" s="448" t="s">
        <v>3</v>
      </c>
      <c r="F7" s="448" t="s">
        <v>4</v>
      </c>
      <c r="G7" s="431" t="s">
        <v>65</v>
      </c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76"/>
      <c r="S7" s="436" t="s">
        <v>66</v>
      </c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76"/>
      <c r="AE7" s="447" t="s">
        <v>67</v>
      </c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39" t="s">
        <v>35</v>
      </c>
      <c r="AQ7" s="469" t="s">
        <v>3</v>
      </c>
      <c r="AR7" s="469" t="s">
        <v>4</v>
      </c>
      <c r="AS7" s="168"/>
      <c r="AT7" s="52"/>
      <c r="AU7" s="52"/>
      <c r="AV7" s="5"/>
      <c r="AW7" s="5"/>
      <c r="AX7" s="5"/>
      <c r="AY7" s="5"/>
      <c r="AZ7" s="5"/>
      <c r="BA7" s="5"/>
      <c r="BB7" s="5"/>
      <c r="BC7" s="5"/>
    </row>
    <row r="8" spans="1:55" s="16" customFormat="1" ht="27" customHeight="1" thickBot="1">
      <c r="A8" s="450"/>
      <c r="B8" s="478"/>
      <c r="C8" s="449"/>
      <c r="D8" s="449"/>
      <c r="E8" s="448"/>
      <c r="F8" s="448"/>
      <c r="G8" s="455" t="s">
        <v>5</v>
      </c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76"/>
      <c r="S8" s="438" t="s">
        <v>5</v>
      </c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76"/>
      <c r="AE8" s="445" t="s">
        <v>5</v>
      </c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39"/>
      <c r="AQ8" s="469"/>
      <c r="AR8" s="469"/>
      <c r="AS8" s="145"/>
      <c r="AT8" s="21"/>
      <c r="AU8" s="21"/>
      <c r="AV8" s="5"/>
      <c r="AW8" s="5"/>
      <c r="AX8" s="5"/>
      <c r="AY8" s="5"/>
      <c r="AZ8" s="5"/>
      <c r="BA8" s="5"/>
      <c r="BB8" s="5"/>
      <c r="BC8" s="5"/>
    </row>
    <row r="9" spans="1:55" s="16" customFormat="1" ht="14.25" customHeight="1" thickBot="1">
      <c r="A9" s="450"/>
      <c r="B9" s="478"/>
      <c r="C9" s="449"/>
      <c r="D9" s="449"/>
      <c r="E9" s="448"/>
      <c r="F9" s="448"/>
      <c r="G9" s="455" t="s">
        <v>29</v>
      </c>
      <c r="H9" s="455"/>
      <c r="I9" s="455"/>
      <c r="J9" s="455"/>
      <c r="K9" s="455" t="s">
        <v>30</v>
      </c>
      <c r="L9" s="455"/>
      <c r="M9" s="455"/>
      <c r="N9" s="455"/>
      <c r="O9" s="452" t="s">
        <v>57</v>
      </c>
      <c r="P9" s="452" t="s">
        <v>33</v>
      </c>
      <c r="Q9" s="452" t="s">
        <v>34</v>
      </c>
      <c r="R9" s="476"/>
      <c r="S9" s="438" t="s">
        <v>29</v>
      </c>
      <c r="T9" s="438"/>
      <c r="U9" s="438"/>
      <c r="V9" s="438"/>
      <c r="W9" s="438" t="s">
        <v>30</v>
      </c>
      <c r="X9" s="438"/>
      <c r="Y9" s="438"/>
      <c r="Z9" s="438"/>
      <c r="AA9" s="435" t="s">
        <v>57</v>
      </c>
      <c r="AB9" s="435" t="s">
        <v>33</v>
      </c>
      <c r="AC9" s="435" t="s">
        <v>34</v>
      </c>
      <c r="AD9" s="476"/>
      <c r="AE9" s="445" t="s">
        <v>29</v>
      </c>
      <c r="AF9" s="445"/>
      <c r="AG9" s="445"/>
      <c r="AH9" s="445"/>
      <c r="AI9" s="445" t="s">
        <v>30</v>
      </c>
      <c r="AJ9" s="445"/>
      <c r="AK9" s="445"/>
      <c r="AL9" s="445"/>
      <c r="AM9" s="437" t="s">
        <v>57</v>
      </c>
      <c r="AN9" s="437" t="s">
        <v>33</v>
      </c>
      <c r="AO9" s="437" t="s">
        <v>34</v>
      </c>
      <c r="AP9" s="439"/>
      <c r="AQ9" s="469"/>
      <c r="AR9" s="469"/>
      <c r="AS9" s="145"/>
      <c r="AT9" s="21"/>
      <c r="AU9" s="21"/>
      <c r="AV9" s="5"/>
      <c r="AW9" s="5"/>
      <c r="AX9" s="5"/>
      <c r="AY9" s="5"/>
      <c r="AZ9" s="5"/>
      <c r="BA9" s="5"/>
      <c r="BB9" s="5"/>
      <c r="BC9" s="5"/>
    </row>
    <row r="10" spans="1:55" s="16" customFormat="1" ht="17.25" customHeight="1" thickBot="1">
      <c r="A10" s="450"/>
      <c r="B10" s="478"/>
      <c r="C10" s="449"/>
      <c r="D10" s="449"/>
      <c r="E10" s="448"/>
      <c r="F10" s="448"/>
      <c r="G10" s="455"/>
      <c r="H10" s="455"/>
      <c r="I10" s="455"/>
      <c r="J10" s="455"/>
      <c r="K10" s="455"/>
      <c r="L10" s="455"/>
      <c r="M10" s="455"/>
      <c r="N10" s="455"/>
      <c r="O10" s="452"/>
      <c r="P10" s="452"/>
      <c r="Q10" s="452"/>
      <c r="R10" s="476"/>
      <c r="S10" s="438"/>
      <c r="T10" s="438"/>
      <c r="U10" s="438"/>
      <c r="V10" s="438"/>
      <c r="W10" s="438"/>
      <c r="X10" s="438"/>
      <c r="Y10" s="438"/>
      <c r="Z10" s="438"/>
      <c r="AA10" s="435"/>
      <c r="AB10" s="435"/>
      <c r="AC10" s="435"/>
      <c r="AD10" s="476"/>
      <c r="AE10" s="445"/>
      <c r="AF10" s="445"/>
      <c r="AG10" s="445"/>
      <c r="AH10" s="445"/>
      <c r="AI10" s="445"/>
      <c r="AJ10" s="445"/>
      <c r="AK10" s="445"/>
      <c r="AL10" s="445"/>
      <c r="AM10" s="437"/>
      <c r="AN10" s="437"/>
      <c r="AO10" s="437"/>
      <c r="AP10" s="439"/>
      <c r="AQ10" s="469"/>
      <c r="AR10" s="469"/>
      <c r="AS10" s="145"/>
      <c r="AT10" s="21"/>
      <c r="AU10" s="21"/>
      <c r="AV10" s="5"/>
      <c r="AW10" s="5"/>
      <c r="AX10" s="5"/>
      <c r="AY10" s="5"/>
      <c r="AZ10" s="5"/>
      <c r="BA10" s="5"/>
      <c r="BB10" s="5"/>
      <c r="BC10" s="5"/>
    </row>
    <row r="11" spans="1:57" s="16" customFormat="1" ht="19.5" customHeight="1" thickBot="1">
      <c r="A11" s="450"/>
      <c r="B11" s="478"/>
      <c r="C11" s="449"/>
      <c r="D11" s="449"/>
      <c r="E11" s="448"/>
      <c r="F11" s="448"/>
      <c r="G11" s="455" t="s">
        <v>6</v>
      </c>
      <c r="H11" s="455" t="s">
        <v>26</v>
      </c>
      <c r="I11" s="455" t="s">
        <v>7</v>
      </c>
      <c r="J11" s="455" t="s">
        <v>52</v>
      </c>
      <c r="K11" s="470" t="s">
        <v>6</v>
      </c>
      <c r="L11" s="471"/>
      <c r="M11" s="472"/>
      <c r="N11" s="453" t="s">
        <v>52</v>
      </c>
      <c r="O11" s="452"/>
      <c r="P11" s="452"/>
      <c r="Q11" s="452"/>
      <c r="R11" s="476"/>
      <c r="S11" s="438" t="s">
        <v>6</v>
      </c>
      <c r="T11" s="438" t="s">
        <v>26</v>
      </c>
      <c r="U11" s="438" t="s">
        <v>7</v>
      </c>
      <c r="V11" s="438" t="s">
        <v>52</v>
      </c>
      <c r="W11" s="482" t="s">
        <v>6</v>
      </c>
      <c r="X11" s="483"/>
      <c r="Y11" s="484"/>
      <c r="Z11" s="454" t="s">
        <v>52</v>
      </c>
      <c r="AA11" s="435"/>
      <c r="AB11" s="435"/>
      <c r="AC11" s="435"/>
      <c r="AD11" s="476"/>
      <c r="AE11" s="445" t="s">
        <v>6</v>
      </c>
      <c r="AF11" s="445" t="s">
        <v>26</v>
      </c>
      <c r="AG11" s="445" t="s">
        <v>7</v>
      </c>
      <c r="AH11" s="445" t="s">
        <v>52</v>
      </c>
      <c r="AI11" s="488" t="s">
        <v>6</v>
      </c>
      <c r="AJ11" s="483"/>
      <c r="AK11" s="484"/>
      <c r="AL11" s="434" t="s">
        <v>52</v>
      </c>
      <c r="AM11" s="437"/>
      <c r="AN11" s="437"/>
      <c r="AO11" s="437"/>
      <c r="AP11" s="439"/>
      <c r="AQ11" s="469"/>
      <c r="AR11" s="469"/>
      <c r="AS11" s="442" t="s">
        <v>20</v>
      </c>
      <c r="AT11" s="443"/>
      <c r="AU11" s="21">
        <v>23</v>
      </c>
      <c r="AV11" s="21">
        <v>23</v>
      </c>
      <c r="AW11" s="21">
        <v>24</v>
      </c>
      <c r="AX11" s="467" t="s">
        <v>21</v>
      </c>
      <c r="AY11" s="442"/>
      <c r="AZ11" s="55" t="s">
        <v>7</v>
      </c>
      <c r="BA11" s="468" t="s">
        <v>24</v>
      </c>
      <c r="BB11" s="468"/>
      <c r="BC11" s="468"/>
      <c r="BD11" s="443" t="s">
        <v>40</v>
      </c>
      <c r="BE11" s="443"/>
    </row>
    <row r="12" spans="1:57" s="17" customFormat="1" ht="42" customHeight="1" thickBot="1">
      <c r="A12" s="450"/>
      <c r="B12" s="478"/>
      <c r="C12" s="449"/>
      <c r="D12" s="449"/>
      <c r="E12" s="448"/>
      <c r="F12" s="448"/>
      <c r="G12" s="455"/>
      <c r="H12" s="455"/>
      <c r="I12" s="455"/>
      <c r="J12" s="455"/>
      <c r="K12" s="473"/>
      <c r="L12" s="474"/>
      <c r="M12" s="475"/>
      <c r="N12" s="453"/>
      <c r="O12" s="452"/>
      <c r="P12" s="452"/>
      <c r="Q12" s="452"/>
      <c r="R12" s="476"/>
      <c r="S12" s="438"/>
      <c r="T12" s="438"/>
      <c r="U12" s="438"/>
      <c r="V12" s="438"/>
      <c r="W12" s="485"/>
      <c r="X12" s="486"/>
      <c r="Y12" s="487"/>
      <c r="Z12" s="454"/>
      <c r="AA12" s="435"/>
      <c r="AB12" s="435"/>
      <c r="AC12" s="435"/>
      <c r="AD12" s="476"/>
      <c r="AE12" s="445"/>
      <c r="AF12" s="445"/>
      <c r="AG12" s="445"/>
      <c r="AH12" s="445"/>
      <c r="AI12" s="489"/>
      <c r="AJ12" s="486"/>
      <c r="AK12" s="487"/>
      <c r="AL12" s="434"/>
      <c r="AM12" s="437"/>
      <c r="AN12" s="437"/>
      <c r="AO12" s="437"/>
      <c r="AP12" s="439"/>
      <c r="AQ12" s="469"/>
      <c r="AR12" s="469"/>
      <c r="AS12" s="169" t="s">
        <v>9</v>
      </c>
      <c r="AT12" s="56" t="s">
        <v>10</v>
      </c>
      <c r="AU12" s="57" t="s">
        <v>16</v>
      </c>
      <c r="AV12" s="57" t="s">
        <v>17</v>
      </c>
      <c r="AW12" s="57" t="s">
        <v>18</v>
      </c>
      <c r="AX12" s="57" t="s">
        <v>22</v>
      </c>
      <c r="AY12" s="57" t="s">
        <v>15</v>
      </c>
      <c r="AZ12" s="58" t="s">
        <v>23</v>
      </c>
      <c r="BA12" s="68" t="s">
        <v>27</v>
      </c>
      <c r="BB12" s="68" t="s">
        <v>28</v>
      </c>
      <c r="BC12" s="68" t="s">
        <v>25</v>
      </c>
      <c r="BD12" s="56" t="s">
        <v>9</v>
      </c>
      <c r="BE12" s="56" t="s">
        <v>10</v>
      </c>
    </row>
    <row r="13" spans="1:57" s="16" customFormat="1" ht="45.75" customHeight="1" thickBot="1">
      <c r="A13" s="333"/>
      <c r="B13" s="479" t="s">
        <v>169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1"/>
      <c r="AQ13" s="331"/>
      <c r="AR13" s="332"/>
      <c r="AS13" s="169"/>
      <c r="AT13" s="56"/>
      <c r="AU13" s="57"/>
      <c r="AV13" s="57"/>
      <c r="AW13" s="57"/>
      <c r="AX13" s="57"/>
      <c r="AY13" s="57"/>
      <c r="AZ13" s="58"/>
      <c r="BA13" s="68"/>
      <c r="BB13" s="68"/>
      <c r="BC13" s="68"/>
      <c r="BD13" s="56"/>
      <c r="BE13" s="56"/>
    </row>
    <row r="14" spans="1:60" s="3" customFormat="1" ht="33.75" customHeight="1" thickBot="1">
      <c r="A14" s="342">
        <v>1</v>
      </c>
      <c r="B14" s="308" t="s">
        <v>49</v>
      </c>
      <c r="C14" s="337" t="s">
        <v>12</v>
      </c>
      <c r="D14" s="308" t="s">
        <v>121</v>
      </c>
      <c r="E14" s="343">
        <v>1</v>
      </c>
      <c r="F14" s="343">
        <v>1</v>
      </c>
      <c r="G14" s="344">
        <v>44111</v>
      </c>
      <c r="H14" s="345" t="s">
        <v>46</v>
      </c>
      <c r="I14" s="346">
        <v>267</v>
      </c>
      <c r="J14" s="346">
        <f aca="true" t="shared" si="0" ref="J14:J33">$AU$6</f>
        <v>6</v>
      </c>
      <c r="K14" s="458" t="s">
        <v>132</v>
      </c>
      <c r="L14" s="459"/>
      <c r="M14" s="460"/>
      <c r="N14" s="347">
        <f aca="true" t="shared" si="1" ref="N14:N21">BC14</f>
        <v>6</v>
      </c>
      <c r="O14" s="347">
        <f aca="true" t="shared" si="2" ref="O14:O33">$AV$6</f>
        <v>8</v>
      </c>
      <c r="P14" s="347">
        <f aca="true" t="shared" si="3" ref="P14:P33">$AW$6</f>
        <v>3</v>
      </c>
      <c r="Q14" s="348">
        <f aca="true" t="shared" si="4" ref="Q14:Q23">SUM(N14:P14)+J14</f>
        <v>23</v>
      </c>
      <c r="R14" s="11"/>
      <c r="S14" s="349">
        <v>44146</v>
      </c>
      <c r="T14" s="350" t="str">
        <f>H14</f>
        <v> 5-6</v>
      </c>
      <c r="U14" s="350">
        <f aca="true" t="shared" si="5" ref="U14:U22">I14</f>
        <v>267</v>
      </c>
      <c r="V14" s="350">
        <f aca="true" t="shared" si="6" ref="V14:V22">J14</f>
        <v>6</v>
      </c>
      <c r="W14" s="430" t="s">
        <v>133</v>
      </c>
      <c r="X14" s="425"/>
      <c r="Y14" s="426"/>
      <c r="Z14" s="350">
        <f aca="true" t="shared" si="7" ref="Z14:Z22">N14</f>
        <v>6</v>
      </c>
      <c r="AA14" s="351">
        <f aca="true" t="shared" si="8" ref="AA14:AA33">$AV$6</f>
        <v>8</v>
      </c>
      <c r="AB14" s="351">
        <f aca="true" t="shared" si="9" ref="AB14:AB33">$AW$6</f>
        <v>3</v>
      </c>
      <c r="AC14" s="352">
        <f aca="true" t="shared" si="10" ref="AC14:AC23">SUM(Z14:AB14)+V14</f>
        <v>23</v>
      </c>
      <c r="AD14" s="11"/>
      <c r="AE14" s="353">
        <v>44188</v>
      </c>
      <c r="AF14" s="354" t="str">
        <f aca="true" t="shared" si="11" ref="AF14:AF22">H14</f>
        <v> 5-6</v>
      </c>
      <c r="AG14" s="355">
        <f aca="true" t="shared" si="12" ref="AG14:AG22">I14</f>
        <v>267</v>
      </c>
      <c r="AH14" s="355">
        <f aca="true" t="shared" si="13" ref="AH14:AH22">J14</f>
        <v>6</v>
      </c>
      <c r="AI14" s="424" t="s">
        <v>134</v>
      </c>
      <c r="AJ14" s="425"/>
      <c r="AK14" s="426"/>
      <c r="AL14" s="355">
        <f aca="true" t="shared" si="14" ref="AL14:AL22">Z14</f>
        <v>6</v>
      </c>
      <c r="AM14" s="356">
        <f aca="true" t="shared" si="15" ref="AM14:AM33">$AV$6</f>
        <v>8</v>
      </c>
      <c r="AN14" s="356">
        <f aca="true" t="shared" si="16" ref="AN14:AN33">$AW$6+1</f>
        <v>4</v>
      </c>
      <c r="AO14" s="357">
        <f aca="true" t="shared" si="17" ref="AO14:AO23">SUM(AL14:AN14)+AH14</f>
        <v>24</v>
      </c>
      <c r="AP14" s="358">
        <f aca="true" t="shared" si="18" ref="AP14:AP23">AO14+AC14+Q14</f>
        <v>70</v>
      </c>
      <c r="AQ14" s="190">
        <f>E14</f>
        <v>1</v>
      </c>
      <c r="AR14" s="186">
        <f>F14</f>
        <v>1</v>
      </c>
      <c r="AS14" s="170">
        <v>42</v>
      </c>
      <c r="AT14" s="22">
        <v>48</v>
      </c>
      <c r="AU14" s="27" t="str">
        <f>TEXT(G14,"ДДДДДДД")</f>
        <v>среда</v>
      </c>
      <c r="AV14" s="27" t="str">
        <f>TEXT(S14,"ДДДДДДД")</f>
        <v>среда</v>
      </c>
      <c r="AW14" s="27" t="str">
        <f>TEXT(AE14,"ДДДДДДД")</f>
        <v>среда</v>
      </c>
      <c r="AX14" s="50">
        <v>4</v>
      </c>
      <c r="AY14" s="53" t="str">
        <f aca="true" t="shared" si="19" ref="AY14:AY22">IF(AX14=3,"5-6",IF(AX14=4,"7-8","9-10"))</f>
        <v>7-8</v>
      </c>
      <c r="AZ14" s="32">
        <v>211</v>
      </c>
      <c r="BA14" s="69" t="s">
        <v>39</v>
      </c>
      <c r="BB14" s="127" t="s">
        <v>42</v>
      </c>
      <c r="BC14" s="70">
        <v>6</v>
      </c>
      <c r="BD14" s="87">
        <v>40</v>
      </c>
      <c r="BE14" s="129">
        <v>41</v>
      </c>
      <c r="BF14" s="2"/>
      <c r="BG14" s="2"/>
      <c r="BH14" s="1"/>
    </row>
    <row r="15" spans="1:60" s="3" customFormat="1" ht="36" customHeight="1" thickBot="1">
      <c r="A15" s="359">
        <v>2</v>
      </c>
      <c r="B15" s="302" t="s">
        <v>171</v>
      </c>
      <c r="C15" s="338" t="s">
        <v>13</v>
      </c>
      <c r="D15" s="302" t="s">
        <v>174</v>
      </c>
      <c r="E15" s="360">
        <v>1</v>
      </c>
      <c r="F15" s="360">
        <v>1</v>
      </c>
      <c r="G15" s="361">
        <v>44113</v>
      </c>
      <c r="H15" s="362" t="s">
        <v>46</v>
      </c>
      <c r="I15" s="363">
        <v>301</v>
      </c>
      <c r="J15" s="363">
        <f t="shared" si="0"/>
        <v>6</v>
      </c>
      <c r="K15" s="458" t="s">
        <v>132</v>
      </c>
      <c r="L15" s="459"/>
      <c r="M15" s="460"/>
      <c r="N15" s="364">
        <f t="shared" si="1"/>
        <v>6</v>
      </c>
      <c r="O15" s="365">
        <v>8</v>
      </c>
      <c r="P15" s="365">
        <f t="shared" si="3"/>
        <v>3</v>
      </c>
      <c r="Q15" s="366">
        <f t="shared" si="4"/>
        <v>23</v>
      </c>
      <c r="R15" s="202"/>
      <c r="S15" s="367">
        <v>44148</v>
      </c>
      <c r="T15" s="362" t="s">
        <v>46</v>
      </c>
      <c r="U15" s="363">
        <v>210</v>
      </c>
      <c r="V15" s="368">
        <f t="shared" si="6"/>
        <v>6</v>
      </c>
      <c r="W15" s="430" t="s">
        <v>133</v>
      </c>
      <c r="X15" s="425"/>
      <c r="Y15" s="426"/>
      <c r="Z15" s="369">
        <v>6</v>
      </c>
      <c r="AA15" s="293">
        <v>8</v>
      </c>
      <c r="AB15" s="293">
        <f t="shared" si="9"/>
        <v>3</v>
      </c>
      <c r="AC15" s="370">
        <f t="shared" si="10"/>
        <v>23</v>
      </c>
      <c r="AD15" s="293"/>
      <c r="AE15" s="371">
        <v>44190</v>
      </c>
      <c r="AF15" s="362" t="s">
        <v>46</v>
      </c>
      <c r="AG15" s="363">
        <v>210</v>
      </c>
      <c r="AH15" s="372">
        <f>$AU$6</f>
        <v>6</v>
      </c>
      <c r="AI15" s="424" t="s">
        <v>134</v>
      </c>
      <c r="AJ15" s="425"/>
      <c r="AK15" s="426"/>
      <c r="AL15" s="373">
        <v>6</v>
      </c>
      <c r="AM15" s="374">
        <v>8</v>
      </c>
      <c r="AN15" s="374">
        <v>4</v>
      </c>
      <c r="AO15" s="375">
        <f t="shared" si="17"/>
        <v>24</v>
      </c>
      <c r="AP15" s="376">
        <f t="shared" si="18"/>
        <v>70</v>
      </c>
      <c r="AQ15" s="152">
        <f aca="true" t="shared" si="20" ref="AQ15:AQ20">E15</f>
        <v>1</v>
      </c>
      <c r="AR15" s="187">
        <f aca="true" t="shared" si="21" ref="AR15:AR20">F15</f>
        <v>1</v>
      </c>
      <c r="AS15" s="170">
        <v>42</v>
      </c>
      <c r="AT15" s="22">
        <v>48</v>
      </c>
      <c r="AU15" s="27" t="str">
        <f>TEXT(G15,"ДДДДДДД")</f>
        <v>пятница</v>
      </c>
      <c r="AV15" s="27" t="str">
        <f>TEXT(S15,"ДДДДДДД")</f>
        <v>пятница</v>
      </c>
      <c r="AW15" s="27" t="str">
        <f>TEXT(AE15,"ДДДДДДД")</f>
        <v>пятница</v>
      </c>
      <c r="AX15" s="28">
        <v>4</v>
      </c>
      <c r="AY15" s="53" t="str">
        <f t="shared" si="19"/>
        <v>7-8</v>
      </c>
      <c r="AZ15" s="32">
        <v>211</v>
      </c>
      <c r="BA15" s="66" t="str">
        <f>BA14</f>
        <v>107,111</v>
      </c>
      <c r="BB15" s="66" t="str">
        <f>BB14</f>
        <v>9,00-11,00</v>
      </c>
      <c r="BC15" s="71">
        <f>$BC$14</f>
        <v>6</v>
      </c>
      <c r="BD15" s="128">
        <f>BD14</f>
        <v>40</v>
      </c>
      <c r="BE15" s="128">
        <f>BE14</f>
        <v>41</v>
      </c>
      <c r="BF15" s="2"/>
      <c r="BG15" s="2"/>
      <c r="BH15" s="1"/>
    </row>
    <row r="16" spans="1:60" s="3" customFormat="1" ht="58.5" customHeight="1" thickBot="1">
      <c r="A16" s="377">
        <v>3</v>
      </c>
      <c r="B16" s="247" t="s">
        <v>1</v>
      </c>
      <c r="C16" s="339" t="s">
        <v>12</v>
      </c>
      <c r="D16" s="247" t="s">
        <v>173</v>
      </c>
      <c r="E16" s="378">
        <v>1</v>
      </c>
      <c r="F16" s="378">
        <v>1</v>
      </c>
      <c r="G16" s="379">
        <v>44106</v>
      </c>
      <c r="H16" s="362" t="s">
        <v>47</v>
      </c>
      <c r="I16" s="380" t="s">
        <v>160</v>
      </c>
      <c r="J16" s="380">
        <f t="shared" si="0"/>
        <v>6</v>
      </c>
      <c r="K16" s="458" t="s">
        <v>132</v>
      </c>
      <c r="L16" s="459"/>
      <c r="M16" s="460"/>
      <c r="N16" s="364">
        <f t="shared" si="1"/>
        <v>6</v>
      </c>
      <c r="O16" s="364">
        <f t="shared" si="2"/>
        <v>8</v>
      </c>
      <c r="P16" s="364">
        <f t="shared" si="3"/>
        <v>3</v>
      </c>
      <c r="Q16" s="381">
        <f t="shared" si="4"/>
        <v>23</v>
      </c>
      <c r="R16" s="150"/>
      <c r="S16" s="382">
        <f>G16+AS16</f>
        <v>44148</v>
      </c>
      <c r="T16" s="383" t="str">
        <f aca="true" t="shared" si="22" ref="T16:T22">H16</f>
        <v> 3-4</v>
      </c>
      <c r="U16" s="383" t="str">
        <f t="shared" si="5"/>
        <v>507     204           210</v>
      </c>
      <c r="V16" s="383">
        <f t="shared" si="6"/>
        <v>6</v>
      </c>
      <c r="W16" s="430" t="s">
        <v>133</v>
      </c>
      <c r="X16" s="425"/>
      <c r="Y16" s="426"/>
      <c r="Z16" s="383">
        <f t="shared" si="7"/>
        <v>6</v>
      </c>
      <c r="AA16" s="384">
        <f t="shared" si="8"/>
        <v>8</v>
      </c>
      <c r="AB16" s="384">
        <f t="shared" si="9"/>
        <v>3</v>
      </c>
      <c r="AC16" s="385">
        <f t="shared" si="10"/>
        <v>23</v>
      </c>
      <c r="AD16" s="150"/>
      <c r="AE16" s="386">
        <v>44190</v>
      </c>
      <c r="AF16" s="387" t="str">
        <f t="shared" si="11"/>
        <v> 3-4</v>
      </c>
      <c r="AG16" s="388" t="str">
        <f t="shared" si="12"/>
        <v>507     204           210</v>
      </c>
      <c r="AH16" s="388">
        <f t="shared" si="13"/>
        <v>6</v>
      </c>
      <c r="AI16" s="424" t="s">
        <v>134</v>
      </c>
      <c r="AJ16" s="425"/>
      <c r="AK16" s="426"/>
      <c r="AL16" s="388">
        <f t="shared" si="14"/>
        <v>6</v>
      </c>
      <c r="AM16" s="389">
        <f t="shared" si="15"/>
        <v>8</v>
      </c>
      <c r="AN16" s="389">
        <f t="shared" si="16"/>
        <v>4</v>
      </c>
      <c r="AO16" s="390">
        <f t="shared" si="17"/>
        <v>24</v>
      </c>
      <c r="AP16" s="391">
        <f t="shared" si="18"/>
        <v>70</v>
      </c>
      <c r="AQ16" s="152">
        <f t="shared" si="20"/>
        <v>1</v>
      </c>
      <c r="AR16" s="187">
        <f t="shared" si="21"/>
        <v>1</v>
      </c>
      <c r="AS16" s="170">
        <v>42</v>
      </c>
      <c r="AT16" s="22">
        <v>35</v>
      </c>
      <c r="AU16" s="27" t="str">
        <f aca="true" t="shared" si="23" ref="AU16:AU21">TEXT(G16,"ДДДДДДД")</f>
        <v>пятница</v>
      </c>
      <c r="AV16" s="27" t="str">
        <f aca="true" t="shared" si="24" ref="AV16:AV21">TEXT(S16,"ДДДДДДД")</f>
        <v>пятница</v>
      </c>
      <c r="AW16" s="27" t="str">
        <f aca="true" t="shared" si="25" ref="AW16:AW21">TEXT(AE16,"ДДДДДДД")</f>
        <v>пятница</v>
      </c>
      <c r="AX16" s="28">
        <v>4</v>
      </c>
      <c r="AY16" s="53" t="str">
        <f t="shared" si="19"/>
        <v>7-8</v>
      </c>
      <c r="AZ16" s="32">
        <v>211</v>
      </c>
      <c r="BA16" s="66" t="str">
        <f aca="true" t="shared" si="26" ref="BA16:BA22">BA15</f>
        <v>107,111</v>
      </c>
      <c r="BB16" s="66" t="str">
        <f aca="true" t="shared" si="27" ref="BB16:BB22">BB15</f>
        <v>9,00-11,00</v>
      </c>
      <c r="BC16" s="71">
        <f aca="true" t="shared" si="28" ref="BC16:BC33">$BC$14</f>
        <v>6</v>
      </c>
      <c r="BD16" s="128">
        <f aca="true" t="shared" si="29" ref="BD16:BD22">BD15</f>
        <v>40</v>
      </c>
      <c r="BE16" s="128">
        <f>BE14</f>
        <v>41</v>
      </c>
      <c r="BF16" s="2"/>
      <c r="BG16" s="2"/>
      <c r="BH16" s="1"/>
    </row>
    <row r="17" spans="1:60" s="4" customFormat="1" ht="54.75" customHeight="1" thickBot="1">
      <c r="A17" s="392">
        <v>4</v>
      </c>
      <c r="B17" s="335" t="s">
        <v>151</v>
      </c>
      <c r="C17" s="340" t="s">
        <v>166</v>
      </c>
      <c r="D17" s="335" t="s">
        <v>154</v>
      </c>
      <c r="E17" s="393">
        <v>1</v>
      </c>
      <c r="F17" s="393">
        <v>1</v>
      </c>
      <c r="G17" s="394">
        <v>44109</v>
      </c>
      <c r="H17" s="395" t="s">
        <v>45</v>
      </c>
      <c r="I17" s="396">
        <v>601</v>
      </c>
      <c r="J17" s="396">
        <f t="shared" si="0"/>
        <v>6</v>
      </c>
      <c r="K17" s="458" t="s">
        <v>132</v>
      </c>
      <c r="L17" s="459"/>
      <c r="M17" s="460"/>
      <c r="N17" s="397">
        <f t="shared" si="1"/>
        <v>6</v>
      </c>
      <c r="O17" s="397">
        <f t="shared" si="2"/>
        <v>8</v>
      </c>
      <c r="P17" s="397">
        <f t="shared" si="3"/>
        <v>3</v>
      </c>
      <c r="Q17" s="398">
        <f t="shared" si="4"/>
        <v>23</v>
      </c>
      <c r="R17" s="272"/>
      <c r="S17" s="399">
        <v>44144</v>
      </c>
      <c r="T17" s="400" t="str">
        <f t="shared" si="22"/>
        <v> 1-2</v>
      </c>
      <c r="U17" s="400">
        <f t="shared" si="5"/>
        <v>601</v>
      </c>
      <c r="V17" s="400">
        <f t="shared" si="6"/>
        <v>6</v>
      </c>
      <c r="W17" s="430" t="s">
        <v>133</v>
      </c>
      <c r="X17" s="425"/>
      <c r="Y17" s="426"/>
      <c r="Z17" s="350">
        <f t="shared" si="7"/>
        <v>6</v>
      </c>
      <c r="AA17" s="351">
        <f t="shared" si="8"/>
        <v>8</v>
      </c>
      <c r="AB17" s="351">
        <f t="shared" si="9"/>
        <v>3</v>
      </c>
      <c r="AC17" s="352">
        <f t="shared" si="10"/>
        <v>23</v>
      </c>
      <c r="AD17" s="11"/>
      <c r="AE17" s="353">
        <v>44186</v>
      </c>
      <c r="AF17" s="354" t="str">
        <f t="shared" si="11"/>
        <v> 1-2</v>
      </c>
      <c r="AG17" s="355">
        <f t="shared" si="12"/>
        <v>601</v>
      </c>
      <c r="AH17" s="355">
        <f t="shared" si="13"/>
        <v>6</v>
      </c>
      <c r="AI17" s="424" t="s">
        <v>134</v>
      </c>
      <c r="AJ17" s="425"/>
      <c r="AK17" s="426"/>
      <c r="AL17" s="355">
        <f t="shared" si="14"/>
        <v>6</v>
      </c>
      <c r="AM17" s="356">
        <f t="shared" si="15"/>
        <v>8</v>
      </c>
      <c r="AN17" s="356">
        <f t="shared" si="16"/>
        <v>4</v>
      </c>
      <c r="AO17" s="357">
        <f t="shared" si="17"/>
        <v>24</v>
      </c>
      <c r="AP17" s="358">
        <f t="shared" si="18"/>
        <v>70</v>
      </c>
      <c r="AQ17" s="152">
        <f t="shared" si="20"/>
        <v>1</v>
      </c>
      <c r="AR17" s="187">
        <f t="shared" si="21"/>
        <v>1</v>
      </c>
      <c r="AS17" s="170">
        <v>42</v>
      </c>
      <c r="AT17" s="22">
        <v>35</v>
      </c>
      <c r="AU17" s="27" t="str">
        <f t="shared" si="23"/>
        <v>понедельник</v>
      </c>
      <c r="AV17" s="27" t="str">
        <f t="shared" si="24"/>
        <v>понедельник</v>
      </c>
      <c r="AW17" s="27" t="str">
        <f t="shared" si="25"/>
        <v>понедельник</v>
      </c>
      <c r="AX17" s="28">
        <v>5</v>
      </c>
      <c r="AY17" s="53" t="str">
        <f t="shared" si="19"/>
        <v>9-10</v>
      </c>
      <c r="AZ17" s="32">
        <v>211</v>
      </c>
      <c r="BA17" s="66" t="str">
        <f t="shared" si="26"/>
        <v>107,111</v>
      </c>
      <c r="BB17" s="66" t="str">
        <f t="shared" si="27"/>
        <v>9,00-11,00</v>
      </c>
      <c r="BC17" s="71">
        <f t="shared" si="28"/>
        <v>6</v>
      </c>
      <c r="BD17" s="128">
        <f t="shared" si="29"/>
        <v>40</v>
      </c>
      <c r="BE17" s="128">
        <f>BE15</f>
        <v>41</v>
      </c>
      <c r="BF17" s="2"/>
      <c r="BG17" s="2"/>
      <c r="BH17" s="1"/>
    </row>
    <row r="18" spans="1:60" s="3" customFormat="1" ht="27.75" customHeight="1" thickBot="1">
      <c r="A18" s="377">
        <v>5</v>
      </c>
      <c r="B18" s="247" t="s">
        <v>152</v>
      </c>
      <c r="C18" s="339" t="s">
        <v>13</v>
      </c>
      <c r="D18" s="247" t="s">
        <v>155</v>
      </c>
      <c r="E18" s="378">
        <v>1</v>
      </c>
      <c r="F18" s="378">
        <v>1</v>
      </c>
      <c r="G18" s="379">
        <v>44109</v>
      </c>
      <c r="H18" s="362" t="s">
        <v>46</v>
      </c>
      <c r="I18" s="380">
        <v>504</v>
      </c>
      <c r="J18" s="380">
        <f t="shared" si="0"/>
        <v>6</v>
      </c>
      <c r="K18" s="458" t="s">
        <v>132</v>
      </c>
      <c r="L18" s="459"/>
      <c r="M18" s="460"/>
      <c r="N18" s="364">
        <f t="shared" si="1"/>
        <v>6</v>
      </c>
      <c r="O18" s="364">
        <f t="shared" si="2"/>
        <v>8</v>
      </c>
      <c r="P18" s="364">
        <f t="shared" si="3"/>
        <v>3</v>
      </c>
      <c r="Q18" s="381">
        <f t="shared" si="4"/>
        <v>23</v>
      </c>
      <c r="R18" s="150"/>
      <c r="S18" s="382">
        <v>44144</v>
      </c>
      <c r="T18" s="383" t="str">
        <f t="shared" si="22"/>
        <v> 5-6</v>
      </c>
      <c r="U18" s="383">
        <v>201</v>
      </c>
      <c r="V18" s="383">
        <f t="shared" si="6"/>
        <v>6</v>
      </c>
      <c r="W18" s="430" t="s">
        <v>133</v>
      </c>
      <c r="X18" s="425"/>
      <c r="Y18" s="426"/>
      <c r="Z18" s="383">
        <f t="shared" si="7"/>
        <v>6</v>
      </c>
      <c r="AA18" s="384">
        <f t="shared" si="8"/>
        <v>8</v>
      </c>
      <c r="AB18" s="384">
        <f t="shared" si="9"/>
        <v>3</v>
      </c>
      <c r="AC18" s="385">
        <f t="shared" si="10"/>
        <v>23</v>
      </c>
      <c r="AD18" s="150"/>
      <c r="AE18" s="401">
        <v>44186</v>
      </c>
      <c r="AF18" s="388" t="str">
        <f t="shared" si="11"/>
        <v> 5-6</v>
      </c>
      <c r="AG18" s="388">
        <f t="shared" si="12"/>
        <v>504</v>
      </c>
      <c r="AH18" s="388">
        <f t="shared" si="13"/>
        <v>6</v>
      </c>
      <c r="AI18" s="424" t="s">
        <v>134</v>
      </c>
      <c r="AJ18" s="425"/>
      <c r="AK18" s="426"/>
      <c r="AL18" s="388">
        <f t="shared" si="14"/>
        <v>6</v>
      </c>
      <c r="AM18" s="389">
        <f t="shared" si="15"/>
        <v>8</v>
      </c>
      <c r="AN18" s="389">
        <f t="shared" si="16"/>
        <v>4</v>
      </c>
      <c r="AO18" s="390">
        <f t="shared" si="17"/>
        <v>24</v>
      </c>
      <c r="AP18" s="391">
        <f t="shared" si="18"/>
        <v>70</v>
      </c>
      <c r="AQ18" s="152">
        <f t="shared" si="20"/>
        <v>1</v>
      </c>
      <c r="AR18" s="187">
        <f t="shared" si="21"/>
        <v>1</v>
      </c>
      <c r="AS18" s="170">
        <v>42</v>
      </c>
      <c r="AT18" s="22">
        <v>35</v>
      </c>
      <c r="AU18" s="27" t="str">
        <f t="shared" si="23"/>
        <v>понедельник</v>
      </c>
      <c r="AV18" s="27" t="str">
        <f t="shared" si="24"/>
        <v>понедельник</v>
      </c>
      <c r="AW18" s="27" t="str">
        <f t="shared" si="25"/>
        <v>понедельник</v>
      </c>
      <c r="AX18" s="28">
        <v>5</v>
      </c>
      <c r="AY18" s="53" t="str">
        <f t="shared" si="19"/>
        <v>9-10</v>
      </c>
      <c r="AZ18" s="32">
        <v>211</v>
      </c>
      <c r="BA18" s="66" t="str">
        <f t="shared" si="26"/>
        <v>107,111</v>
      </c>
      <c r="BB18" s="66" t="str">
        <f t="shared" si="27"/>
        <v>9,00-11,00</v>
      </c>
      <c r="BC18" s="71">
        <f t="shared" si="28"/>
        <v>6</v>
      </c>
      <c r="BD18" s="128">
        <f t="shared" si="29"/>
        <v>40</v>
      </c>
      <c r="BE18" s="128">
        <f aca="true" t="shared" si="30" ref="BE18:BE33">BE16</f>
        <v>41</v>
      </c>
      <c r="BF18" s="2"/>
      <c r="BG18" s="2"/>
      <c r="BH18" s="1"/>
    </row>
    <row r="19" spans="1:60" s="3" customFormat="1" ht="39" customHeight="1" thickBot="1">
      <c r="A19" s="377">
        <v>6</v>
      </c>
      <c r="B19" s="247" t="s">
        <v>153</v>
      </c>
      <c r="C19" s="339" t="s">
        <v>12</v>
      </c>
      <c r="D19" s="247" t="s">
        <v>156</v>
      </c>
      <c r="E19" s="378">
        <v>1</v>
      </c>
      <c r="F19" s="378">
        <v>1</v>
      </c>
      <c r="G19" s="394">
        <v>44112</v>
      </c>
      <c r="H19" s="395" t="s">
        <v>45</v>
      </c>
      <c r="I19" s="380">
        <v>501</v>
      </c>
      <c r="J19" s="380">
        <v>6</v>
      </c>
      <c r="K19" s="458" t="s">
        <v>132</v>
      </c>
      <c r="L19" s="459"/>
      <c r="M19" s="460"/>
      <c r="N19" s="364">
        <f t="shared" si="1"/>
        <v>6</v>
      </c>
      <c r="O19" s="364">
        <f t="shared" si="2"/>
        <v>8</v>
      </c>
      <c r="P19" s="364">
        <f t="shared" si="3"/>
        <v>3</v>
      </c>
      <c r="Q19" s="381">
        <f t="shared" si="4"/>
        <v>23</v>
      </c>
      <c r="R19" s="150"/>
      <c r="S19" s="382">
        <v>44147</v>
      </c>
      <c r="T19" s="383" t="str">
        <f t="shared" si="22"/>
        <v> 1-2</v>
      </c>
      <c r="U19" s="383">
        <f t="shared" si="5"/>
        <v>501</v>
      </c>
      <c r="V19" s="383">
        <f t="shared" si="6"/>
        <v>6</v>
      </c>
      <c r="W19" s="430" t="s">
        <v>133</v>
      </c>
      <c r="X19" s="425"/>
      <c r="Y19" s="426"/>
      <c r="Z19" s="383">
        <f t="shared" si="7"/>
        <v>6</v>
      </c>
      <c r="AA19" s="384">
        <f t="shared" si="8"/>
        <v>8</v>
      </c>
      <c r="AB19" s="384">
        <f t="shared" si="9"/>
        <v>3</v>
      </c>
      <c r="AC19" s="385">
        <f t="shared" si="10"/>
        <v>23</v>
      </c>
      <c r="AD19" s="150"/>
      <c r="AE19" s="401">
        <v>44189</v>
      </c>
      <c r="AF19" s="388" t="str">
        <f t="shared" si="11"/>
        <v> 1-2</v>
      </c>
      <c r="AG19" s="388">
        <f t="shared" si="12"/>
        <v>501</v>
      </c>
      <c r="AH19" s="388">
        <f t="shared" si="13"/>
        <v>6</v>
      </c>
      <c r="AI19" s="424" t="s">
        <v>134</v>
      </c>
      <c r="AJ19" s="425"/>
      <c r="AK19" s="426"/>
      <c r="AL19" s="388">
        <f t="shared" si="14"/>
        <v>6</v>
      </c>
      <c r="AM19" s="389">
        <f t="shared" si="15"/>
        <v>8</v>
      </c>
      <c r="AN19" s="389">
        <f t="shared" si="16"/>
        <v>4</v>
      </c>
      <c r="AO19" s="390">
        <f t="shared" si="17"/>
        <v>24</v>
      </c>
      <c r="AP19" s="391">
        <f t="shared" si="18"/>
        <v>70</v>
      </c>
      <c r="AQ19" s="152">
        <f t="shared" si="20"/>
        <v>1</v>
      </c>
      <c r="AR19" s="187">
        <f t="shared" si="21"/>
        <v>1</v>
      </c>
      <c r="AS19" s="170">
        <v>42</v>
      </c>
      <c r="AT19" s="22">
        <v>35</v>
      </c>
      <c r="AU19" s="27" t="str">
        <f t="shared" si="23"/>
        <v>четверг</v>
      </c>
      <c r="AV19" s="27" t="str">
        <f t="shared" si="24"/>
        <v>четверг</v>
      </c>
      <c r="AW19" s="27" t="str">
        <f t="shared" si="25"/>
        <v>четверг</v>
      </c>
      <c r="AX19" s="28">
        <v>4</v>
      </c>
      <c r="AY19" s="53" t="str">
        <f t="shared" si="19"/>
        <v>7-8</v>
      </c>
      <c r="AZ19" s="32">
        <v>211</v>
      </c>
      <c r="BA19" s="66" t="str">
        <f t="shared" si="26"/>
        <v>107,111</v>
      </c>
      <c r="BB19" s="66" t="str">
        <f t="shared" si="27"/>
        <v>9,00-11,00</v>
      </c>
      <c r="BC19" s="71">
        <f t="shared" si="28"/>
        <v>6</v>
      </c>
      <c r="BD19" s="128">
        <f t="shared" si="29"/>
        <v>40</v>
      </c>
      <c r="BE19" s="128">
        <f t="shared" si="30"/>
        <v>41</v>
      </c>
      <c r="BF19" s="2"/>
      <c r="BG19" s="2"/>
      <c r="BH19" s="1"/>
    </row>
    <row r="20" spans="1:60" s="3" customFormat="1" ht="39.75" customHeight="1" thickBot="1">
      <c r="A20" s="392">
        <v>7</v>
      </c>
      <c r="B20" s="335" t="s">
        <v>157</v>
      </c>
      <c r="C20" s="340" t="s">
        <v>12</v>
      </c>
      <c r="D20" s="247" t="s">
        <v>156</v>
      </c>
      <c r="E20" s="393">
        <v>1</v>
      </c>
      <c r="F20" s="393">
        <v>1</v>
      </c>
      <c r="G20" s="379">
        <v>44106</v>
      </c>
      <c r="H20" s="395" t="s">
        <v>45</v>
      </c>
      <c r="I20" s="396">
        <v>501</v>
      </c>
      <c r="J20" s="396">
        <f t="shared" si="0"/>
        <v>6</v>
      </c>
      <c r="K20" s="458" t="s">
        <v>132</v>
      </c>
      <c r="L20" s="459"/>
      <c r="M20" s="460"/>
      <c r="N20" s="397">
        <f t="shared" si="1"/>
        <v>6</v>
      </c>
      <c r="O20" s="397">
        <f t="shared" si="2"/>
        <v>8</v>
      </c>
      <c r="P20" s="397">
        <f t="shared" si="3"/>
        <v>3</v>
      </c>
      <c r="Q20" s="398">
        <f t="shared" si="4"/>
        <v>23</v>
      </c>
      <c r="R20" s="272"/>
      <c r="S20" s="382">
        <v>44148</v>
      </c>
      <c r="T20" s="400" t="str">
        <f t="shared" si="22"/>
        <v> 1-2</v>
      </c>
      <c r="U20" s="400">
        <f t="shared" si="5"/>
        <v>501</v>
      </c>
      <c r="V20" s="400">
        <f t="shared" si="6"/>
        <v>6</v>
      </c>
      <c r="W20" s="430" t="s">
        <v>133</v>
      </c>
      <c r="X20" s="425"/>
      <c r="Y20" s="426"/>
      <c r="Z20" s="400">
        <f t="shared" si="7"/>
        <v>6</v>
      </c>
      <c r="AA20" s="402">
        <f t="shared" si="8"/>
        <v>8</v>
      </c>
      <c r="AB20" s="402">
        <f t="shared" si="9"/>
        <v>3</v>
      </c>
      <c r="AC20" s="403">
        <f t="shared" si="10"/>
        <v>23</v>
      </c>
      <c r="AD20" s="272"/>
      <c r="AE20" s="404">
        <v>44190</v>
      </c>
      <c r="AF20" s="405" t="str">
        <f t="shared" si="11"/>
        <v> 1-2</v>
      </c>
      <c r="AG20" s="405">
        <f t="shared" si="12"/>
        <v>501</v>
      </c>
      <c r="AH20" s="405">
        <f t="shared" si="13"/>
        <v>6</v>
      </c>
      <c r="AI20" s="424" t="s">
        <v>134</v>
      </c>
      <c r="AJ20" s="425"/>
      <c r="AK20" s="426"/>
      <c r="AL20" s="405">
        <f t="shared" si="14"/>
        <v>6</v>
      </c>
      <c r="AM20" s="406">
        <f t="shared" si="15"/>
        <v>8</v>
      </c>
      <c r="AN20" s="406">
        <f t="shared" si="16"/>
        <v>4</v>
      </c>
      <c r="AO20" s="407">
        <f t="shared" si="17"/>
        <v>24</v>
      </c>
      <c r="AP20" s="408">
        <f t="shared" si="18"/>
        <v>70</v>
      </c>
      <c r="AQ20" s="152">
        <f t="shared" si="20"/>
        <v>1</v>
      </c>
      <c r="AR20" s="187">
        <f t="shared" si="21"/>
        <v>1</v>
      </c>
      <c r="AS20" s="170">
        <v>42</v>
      </c>
      <c r="AT20" s="22">
        <v>35</v>
      </c>
      <c r="AU20" s="27" t="str">
        <f t="shared" si="23"/>
        <v>пятница</v>
      </c>
      <c r="AV20" s="27" t="str">
        <f t="shared" si="24"/>
        <v>пятница</v>
      </c>
      <c r="AW20" s="27" t="str">
        <f t="shared" si="25"/>
        <v>пятница</v>
      </c>
      <c r="AX20" s="28">
        <v>4</v>
      </c>
      <c r="AY20" s="53" t="str">
        <f t="shared" si="19"/>
        <v>7-8</v>
      </c>
      <c r="AZ20" s="32">
        <v>211</v>
      </c>
      <c r="BA20" s="66" t="str">
        <f t="shared" si="26"/>
        <v>107,111</v>
      </c>
      <c r="BB20" s="66" t="str">
        <f t="shared" si="27"/>
        <v>9,00-11,00</v>
      </c>
      <c r="BC20" s="71">
        <f t="shared" si="28"/>
        <v>6</v>
      </c>
      <c r="BD20" s="128">
        <f t="shared" si="29"/>
        <v>40</v>
      </c>
      <c r="BE20" s="128">
        <f t="shared" si="30"/>
        <v>41</v>
      </c>
      <c r="BF20" s="2"/>
      <c r="BG20" s="2"/>
      <c r="BH20" s="1"/>
    </row>
    <row r="21" spans="1:60" s="3" customFormat="1" ht="47.25" customHeight="1" thickBot="1">
      <c r="A21" s="377">
        <v>8</v>
      </c>
      <c r="B21" s="247" t="s">
        <v>158</v>
      </c>
      <c r="C21" s="339" t="s">
        <v>13</v>
      </c>
      <c r="D21" s="247" t="s">
        <v>155</v>
      </c>
      <c r="E21" s="378">
        <v>1</v>
      </c>
      <c r="F21" s="378">
        <v>1</v>
      </c>
      <c r="G21" s="409">
        <v>44105</v>
      </c>
      <c r="H21" s="362" t="s">
        <v>46</v>
      </c>
      <c r="I21" s="380">
        <v>504</v>
      </c>
      <c r="J21" s="380">
        <f t="shared" si="0"/>
        <v>6</v>
      </c>
      <c r="K21" s="458" t="s">
        <v>132</v>
      </c>
      <c r="L21" s="459"/>
      <c r="M21" s="460"/>
      <c r="N21" s="364">
        <f t="shared" si="1"/>
        <v>6</v>
      </c>
      <c r="O21" s="364">
        <f t="shared" si="2"/>
        <v>8</v>
      </c>
      <c r="P21" s="364">
        <f t="shared" si="3"/>
        <v>3</v>
      </c>
      <c r="Q21" s="381">
        <f t="shared" si="4"/>
        <v>23</v>
      </c>
      <c r="R21" s="150"/>
      <c r="S21" s="382">
        <v>44147</v>
      </c>
      <c r="T21" s="383" t="str">
        <f t="shared" si="22"/>
        <v> 5-6</v>
      </c>
      <c r="U21" s="383">
        <f t="shared" si="5"/>
        <v>504</v>
      </c>
      <c r="V21" s="383">
        <f t="shared" si="6"/>
        <v>6</v>
      </c>
      <c r="W21" s="430" t="s">
        <v>133</v>
      </c>
      <c r="X21" s="425"/>
      <c r="Y21" s="426"/>
      <c r="Z21" s="383">
        <f t="shared" si="7"/>
        <v>6</v>
      </c>
      <c r="AA21" s="384">
        <f t="shared" si="8"/>
        <v>8</v>
      </c>
      <c r="AB21" s="384">
        <f t="shared" si="9"/>
        <v>3</v>
      </c>
      <c r="AC21" s="385">
        <f t="shared" si="10"/>
        <v>23</v>
      </c>
      <c r="AD21" s="150"/>
      <c r="AE21" s="401">
        <v>44190</v>
      </c>
      <c r="AF21" s="388" t="str">
        <f t="shared" si="11"/>
        <v> 5-6</v>
      </c>
      <c r="AG21" s="388">
        <f t="shared" si="12"/>
        <v>504</v>
      </c>
      <c r="AH21" s="388">
        <f t="shared" si="13"/>
        <v>6</v>
      </c>
      <c r="AI21" s="424" t="s">
        <v>134</v>
      </c>
      <c r="AJ21" s="425"/>
      <c r="AK21" s="426"/>
      <c r="AL21" s="388">
        <f t="shared" si="14"/>
        <v>6</v>
      </c>
      <c r="AM21" s="389">
        <f t="shared" si="15"/>
        <v>8</v>
      </c>
      <c r="AN21" s="389">
        <f t="shared" si="16"/>
        <v>4</v>
      </c>
      <c r="AO21" s="390">
        <f t="shared" si="17"/>
        <v>24</v>
      </c>
      <c r="AP21" s="391">
        <f t="shared" si="18"/>
        <v>70</v>
      </c>
      <c r="AQ21" s="191">
        <f>E21</f>
        <v>1</v>
      </c>
      <c r="AR21" s="188">
        <f>F21</f>
        <v>1</v>
      </c>
      <c r="AS21" s="170">
        <v>42</v>
      </c>
      <c r="AT21" s="22">
        <v>35</v>
      </c>
      <c r="AU21" s="27" t="str">
        <f t="shared" si="23"/>
        <v>четверг</v>
      </c>
      <c r="AV21" s="27" t="str">
        <f t="shared" si="24"/>
        <v>четверг</v>
      </c>
      <c r="AW21" s="27" t="str">
        <f t="shared" si="25"/>
        <v>пятница</v>
      </c>
      <c r="AX21" s="28">
        <v>4</v>
      </c>
      <c r="AY21" s="53" t="str">
        <f t="shared" si="19"/>
        <v>7-8</v>
      </c>
      <c r="AZ21" s="32">
        <v>211</v>
      </c>
      <c r="BA21" s="66" t="str">
        <f t="shared" si="26"/>
        <v>107,111</v>
      </c>
      <c r="BB21" s="66" t="str">
        <f t="shared" si="27"/>
        <v>9,00-11,00</v>
      </c>
      <c r="BC21" s="71">
        <f t="shared" si="28"/>
        <v>6</v>
      </c>
      <c r="BD21" s="128">
        <f t="shared" si="29"/>
        <v>40</v>
      </c>
      <c r="BE21" s="128">
        <f t="shared" si="30"/>
        <v>41</v>
      </c>
      <c r="BF21" s="2"/>
      <c r="BG21" s="2"/>
      <c r="BH21" s="1"/>
    </row>
    <row r="22" spans="1:60" s="25" customFormat="1" ht="63.75" customHeight="1" thickBot="1">
      <c r="A22" s="392">
        <v>9</v>
      </c>
      <c r="B22" s="335" t="s">
        <v>0</v>
      </c>
      <c r="C22" s="340" t="s">
        <v>12</v>
      </c>
      <c r="D22" s="335" t="s">
        <v>159</v>
      </c>
      <c r="E22" s="393">
        <v>1</v>
      </c>
      <c r="F22" s="393">
        <v>1</v>
      </c>
      <c r="G22" s="410">
        <v>44109</v>
      </c>
      <c r="H22" s="362" t="s">
        <v>47</v>
      </c>
      <c r="I22" s="396">
        <v>506</v>
      </c>
      <c r="J22" s="396">
        <f t="shared" si="0"/>
        <v>6</v>
      </c>
      <c r="K22" s="458" t="s">
        <v>132</v>
      </c>
      <c r="L22" s="459"/>
      <c r="M22" s="460"/>
      <c r="N22" s="397">
        <f>BC21</f>
        <v>6</v>
      </c>
      <c r="O22" s="397">
        <f t="shared" si="2"/>
        <v>8</v>
      </c>
      <c r="P22" s="397">
        <f t="shared" si="3"/>
        <v>3</v>
      </c>
      <c r="Q22" s="398">
        <f t="shared" si="4"/>
        <v>23</v>
      </c>
      <c r="R22" s="272"/>
      <c r="S22" s="399">
        <v>44144</v>
      </c>
      <c r="T22" s="400" t="str">
        <f t="shared" si="22"/>
        <v> 3-4</v>
      </c>
      <c r="U22" s="400">
        <f t="shared" si="5"/>
        <v>506</v>
      </c>
      <c r="V22" s="400">
        <f t="shared" si="6"/>
        <v>6</v>
      </c>
      <c r="W22" s="430" t="s">
        <v>133</v>
      </c>
      <c r="X22" s="425"/>
      <c r="Y22" s="426"/>
      <c r="Z22" s="400">
        <f t="shared" si="7"/>
        <v>6</v>
      </c>
      <c r="AA22" s="402">
        <f t="shared" si="8"/>
        <v>8</v>
      </c>
      <c r="AB22" s="402">
        <f t="shared" si="9"/>
        <v>3</v>
      </c>
      <c r="AC22" s="403">
        <f t="shared" si="10"/>
        <v>23</v>
      </c>
      <c r="AD22" s="272"/>
      <c r="AE22" s="401">
        <v>44186</v>
      </c>
      <c r="AF22" s="405" t="str">
        <f t="shared" si="11"/>
        <v> 3-4</v>
      </c>
      <c r="AG22" s="405">
        <f t="shared" si="12"/>
        <v>506</v>
      </c>
      <c r="AH22" s="405">
        <f t="shared" si="13"/>
        <v>6</v>
      </c>
      <c r="AI22" s="424" t="s">
        <v>134</v>
      </c>
      <c r="AJ22" s="425"/>
      <c r="AK22" s="426"/>
      <c r="AL22" s="405">
        <f t="shared" si="14"/>
        <v>6</v>
      </c>
      <c r="AM22" s="406">
        <f t="shared" si="15"/>
        <v>8</v>
      </c>
      <c r="AN22" s="406">
        <f t="shared" si="16"/>
        <v>4</v>
      </c>
      <c r="AO22" s="407">
        <f t="shared" si="17"/>
        <v>24</v>
      </c>
      <c r="AP22" s="408">
        <f t="shared" si="18"/>
        <v>70</v>
      </c>
      <c r="AQ22" s="191" t="e">
        <f>#REF!</f>
        <v>#REF!</v>
      </c>
      <c r="AR22" s="171" t="e">
        <f>#REF!</f>
        <v>#REF!</v>
      </c>
      <c r="AS22" s="22">
        <v>42</v>
      </c>
      <c r="AT22" s="22">
        <v>35</v>
      </c>
      <c r="AU22" s="27" t="e">
        <f>TEXT(#REF!,"ДДДДДДД")</f>
        <v>#REF!</v>
      </c>
      <c r="AV22" s="27" t="e">
        <f>TEXT(#REF!,"ДДДДДДД")</f>
        <v>#REF!</v>
      </c>
      <c r="AW22" s="27" t="e">
        <f>TEXT(#REF!,"ДДДДДДД")</f>
        <v>#REF!</v>
      </c>
      <c r="AX22" s="34">
        <v>5</v>
      </c>
      <c r="AY22" s="59" t="str">
        <f t="shared" si="19"/>
        <v>9-10</v>
      </c>
      <c r="AZ22" s="61">
        <v>211</v>
      </c>
      <c r="BA22" s="66" t="str">
        <f t="shared" si="26"/>
        <v>107,111</v>
      </c>
      <c r="BB22" s="66" t="str">
        <f t="shared" si="27"/>
        <v>9,00-11,00</v>
      </c>
      <c r="BC22" s="80">
        <f t="shared" si="28"/>
        <v>6</v>
      </c>
      <c r="BD22" s="128">
        <f t="shared" si="29"/>
        <v>40</v>
      </c>
      <c r="BE22" s="128">
        <f t="shared" si="30"/>
        <v>41</v>
      </c>
      <c r="BF22" s="24"/>
      <c r="BG22" s="24"/>
      <c r="BH22" s="23"/>
    </row>
    <row r="23" spans="1:60" s="4" customFormat="1" ht="94.5" customHeight="1" thickBot="1">
      <c r="A23" s="411">
        <v>10</v>
      </c>
      <c r="B23" s="336" t="s">
        <v>103</v>
      </c>
      <c r="C23" s="341" t="s">
        <v>19</v>
      </c>
      <c r="D23" s="336" t="s">
        <v>122</v>
      </c>
      <c r="E23" s="412">
        <v>1</v>
      </c>
      <c r="F23" s="412">
        <v>1</v>
      </c>
      <c r="G23" s="461" t="s">
        <v>143</v>
      </c>
      <c r="H23" s="462"/>
      <c r="I23" s="462"/>
      <c r="J23" s="462"/>
      <c r="K23" s="462"/>
      <c r="L23" s="462"/>
      <c r="M23" s="462"/>
      <c r="N23" s="463"/>
      <c r="O23" s="413">
        <v>20</v>
      </c>
      <c r="P23" s="413">
        <f>$AW$6</f>
        <v>3</v>
      </c>
      <c r="Q23" s="414">
        <f t="shared" si="4"/>
        <v>23</v>
      </c>
      <c r="R23" s="60"/>
      <c r="S23" s="464" t="s">
        <v>142</v>
      </c>
      <c r="T23" s="465"/>
      <c r="U23" s="465"/>
      <c r="V23" s="465"/>
      <c r="W23" s="465"/>
      <c r="X23" s="465"/>
      <c r="Y23" s="465"/>
      <c r="Z23" s="466"/>
      <c r="AA23" s="415">
        <v>20</v>
      </c>
      <c r="AB23" s="415">
        <f>$AW$6</f>
        <v>3</v>
      </c>
      <c r="AC23" s="416">
        <f t="shared" si="10"/>
        <v>23</v>
      </c>
      <c r="AD23" s="60"/>
      <c r="AE23" s="427" t="s">
        <v>144</v>
      </c>
      <c r="AF23" s="428"/>
      <c r="AG23" s="428"/>
      <c r="AH23" s="428"/>
      <c r="AI23" s="428"/>
      <c r="AJ23" s="428"/>
      <c r="AK23" s="428"/>
      <c r="AL23" s="429"/>
      <c r="AM23" s="417">
        <v>20</v>
      </c>
      <c r="AN23" s="417">
        <f>$AW$6+1</f>
        <v>4</v>
      </c>
      <c r="AO23" s="418">
        <f t="shared" si="17"/>
        <v>24</v>
      </c>
      <c r="AP23" s="419">
        <f t="shared" si="18"/>
        <v>70</v>
      </c>
      <c r="AQ23" s="153"/>
      <c r="AR23" s="83"/>
      <c r="AS23" s="22"/>
      <c r="AT23" s="22"/>
      <c r="AU23" s="27"/>
      <c r="AV23" s="27"/>
      <c r="AW23" s="27"/>
      <c r="AX23" s="240"/>
      <c r="AY23" s="63"/>
      <c r="AZ23" s="124"/>
      <c r="BA23" s="66"/>
      <c r="BB23" s="66"/>
      <c r="BC23" s="241"/>
      <c r="BD23" s="128"/>
      <c r="BE23" s="128"/>
      <c r="BF23" s="2"/>
      <c r="BG23" s="2"/>
      <c r="BH23" s="1"/>
    </row>
    <row r="24" spans="1:60" s="4" customFormat="1" ht="47.25" customHeight="1" thickBot="1">
      <c r="A24" s="490" t="s">
        <v>167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2"/>
      <c r="AQ24" s="153"/>
      <c r="AR24" s="83"/>
      <c r="AS24" s="170"/>
      <c r="AT24" s="22"/>
      <c r="AU24" s="27"/>
      <c r="AV24" s="27"/>
      <c r="AW24" s="27"/>
      <c r="AX24" s="240"/>
      <c r="AY24" s="63"/>
      <c r="AZ24" s="124"/>
      <c r="BA24" s="66"/>
      <c r="BB24" s="66"/>
      <c r="BC24" s="241"/>
      <c r="BD24" s="128"/>
      <c r="BE24" s="128"/>
      <c r="BF24" s="2"/>
      <c r="BG24" s="2"/>
      <c r="BH24" s="1"/>
    </row>
    <row r="25" spans="1:60" s="3" customFormat="1" ht="27.75" customHeight="1" thickBot="1">
      <c r="A25" s="342">
        <v>1</v>
      </c>
      <c r="B25" s="308" t="s">
        <v>49</v>
      </c>
      <c r="C25" s="337" t="s">
        <v>12</v>
      </c>
      <c r="D25" s="308" t="s">
        <v>121</v>
      </c>
      <c r="E25" s="343">
        <v>1</v>
      </c>
      <c r="F25" s="343">
        <v>1</v>
      </c>
      <c r="G25" s="344">
        <v>44111</v>
      </c>
      <c r="H25" s="345" t="s">
        <v>46</v>
      </c>
      <c r="I25" s="346">
        <v>267</v>
      </c>
      <c r="J25" s="346">
        <f t="shared" si="0"/>
        <v>6</v>
      </c>
      <c r="K25" s="458" t="s">
        <v>132</v>
      </c>
      <c r="L25" s="459"/>
      <c r="M25" s="460"/>
      <c r="N25" s="347">
        <f aca="true" t="shared" si="31" ref="N25:N32">BC25</f>
        <v>6</v>
      </c>
      <c r="O25" s="347">
        <f t="shared" si="2"/>
        <v>8</v>
      </c>
      <c r="P25" s="347">
        <f t="shared" si="3"/>
        <v>3</v>
      </c>
      <c r="Q25" s="348">
        <f aca="true" t="shared" si="32" ref="Q25:Q34">SUM(N25:P25)+J25</f>
        <v>23</v>
      </c>
      <c r="R25" s="11"/>
      <c r="S25" s="349">
        <v>44146</v>
      </c>
      <c r="T25" s="350" t="str">
        <f>H25</f>
        <v> 5-6</v>
      </c>
      <c r="U25" s="350">
        <f>I25</f>
        <v>267</v>
      </c>
      <c r="V25" s="350">
        <f aca="true" t="shared" si="33" ref="V25:V33">J25</f>
        <v>6</v>
      </c>
      <c r="W25" s="430" t="s">
        <v>133</v>
      </c>
      <c r="X25" s="425"/>
      <c r="Y25" s="426"/>
      <c r="Z25" s="350">
        <f>N25</f>
        <v>6</v>
      </c>
      <c r="AA25" s="351">
        <f t="shared" si="8"/>
        <v>8</v>
      </c>
      <c r="AB25" s="351">
        <f t="shared" si="9"/>
        <v>3</v>
      </c>
      <c r="AC25" s="352">
        <f aca="true" t="shared" si="34" ref="AC25:AC34">SUM(Z25:AB25)+V25</f>
        <v>23</v>
      </c>
      <c r="AD25" s="11"/>
      <c r="AE25" s="353">
        <v>44188</v>
      </c>
      <c r="AF25" s="354" t="str">
        <f>H25</f>
        <v> 5-6</v>
      </c>
      <c r="AG25" s="355">
        <f>I25</f>
        <v>267</v>
      </c>
      <c r="AH25" s="355">
        <f>J25</f>
        <v>6</v>
      </c>
      <c r="AI25" s="424" t="s">
        <v>134</v>
      </c>
      <c r="AJ25" s="425"/>
      <c r="AK25" s="426"/>
      <c r="AL25" s="355">
        <f>Z25</f>
        <v>6</v>
      </c>
      <c r="AM25" s="356">
        <f t="shared" si="15"/>
        <v>8</v>
      </c>
      <c r="AN25" s="356">
        <f t="shared" si="16"/>
        <v>4</v>
      </c>
      <c r="AO25" s="357">
        <f aca="true" t="shared" si="35" ref="AO25:AO33">SUM(AL25:AN25)+AH25</f>
        <v>24</v>
      </c>
      <c r="AP25" s="358">
        <f aca="true" t="shared" si="36" ref="AP25:AP33">AO25+AC25+Q25</f>
        <v>70</v>
      </c>
      <c r="AQ25" s="190">
        <f>E25</f>
        <v>1</v>
      </c>
      <c r="AR25" s="186">
        <f>F25</f>
        <v>1</v>
      </c>
      <c r="AS25" s="170">
        <v>42</v>
      </c>
      <c r="AT25" s="22">
        <v>48</v>
      </c>
      <c r="AU25" s="27" t="str">
        <f>TEXT(G25,"ДДДДДДД")</f>
        <v>среда</v>
      </c>
      <c r="AV25" s="27" t="str">
        <f>TEXT(S25,"ДДДДДДД")</f>
        <v>среда</v>
      </c>
      <c r="AW25" s="27" t="str">
        <f>TEXT(AE25,"ДДДДДДД")</f>
        <v>среда</v>
      </c>
      <c r="AX25" s="50">
        <v>4</v>
      </c>
      <c r="AY25" s="53" t="str">
        <f>IF(AX25=3,"5-6",IF(AX25=4,"7-8","9-10"))</f>
        <v>7-8</v>
      </c>
      <c r="AZ25" s="32">
        <v>211</v>
      </c>
      <c r="BA25" s="69" t="s">
        <v>39</v>
      </c>
      <c r="BB25" s="127" t="s">
        <v>42</v>
      </c>
      <c r="BC25" s="70">
        <v>6</v>
      </c>
      <c r="BD25" s="87">
        <v>40</v>
      </c>
      <c r="BE25" s="129">
        <v>41</v>
      </c>
      <c r="BF25" s="2"/>
      <c r="BG25" s="2"/>
      <c r="BH25" s="1"/>
    </row>
    <row r="26" spans="1:60" s="3" customFormat="1" ht="36" customHeight="1" thickBot="1">
      <c r="A26" s="392">
        <v>2</v>
      </c>
      <c r="B26" s="302" t="s">
        <v>171</v>
      </c>
      <c r="C26" s="338" t="s">
        <v>13</v>
      </c>
      <c r="D26" s="302" t="s">
        <v>174</v>
      </c>
      <c r="E26" s="393">
        <v>1</v>
      </c>
      <c r="F26" s="393">
        <v>1</v>
      </c>
      <c r="G26" s="361">
        <v>44113</v>
      </c>
      <c r="H26" s="362" t="s">
        <v>46</v>
      </c>
      <c r="I26" s="363">
        <v>301</v>
      </c>
      <c r="J26" s="363">
        <f t="shared" si="0"/>
        <v>6</v>
      </c>
      <c r="K26" s="458" t="s">
        <v>132</v>
      </c>
      <c r="L26" s="459"/>
      <c r="M26" s="460"/>
      <c r="N26" s="364">
        <f t="shared" si="31"/>
        <v>6</v>
      </c>
      <c r="O26" s="365">
        <v>8</v>
      </c>
      <c r="P26" s="365">
        <f t="shared" si="3"/>
        <v>3</v>
      </c>
      <c r="Q26" s="366">
        <f t="shared" si="32"/>
        <v>23</v>
      </c>
      <c r="R26" s="202"/>
      <c r="S26" s="367">
        <v>44148</v>
      </c>
      <c r="T26" s="362" t="s">
        <v>46</v>
      </c>
      <c r="U26" s="363">
        <v>210</v>
      </c>
      <c r="V26" s="368">
        <f t="shared" si="33"/>
        <v>6</v>
      </c>
      <c r="W26" s="430" t="s">
        <v>133</v>
      </c>
      <c r="X26" s="425"/>
      <c r="Y26" s="426"/>
      <c r="Z26" s="369">
        <v>6</v>
      </c>
      <c r="AA26" s="293">
        <v>8</v>
      </c>
      <c r="AB26" s="293">
        <f t="shared" si="9"/>
        <v>3</v>
      </c>
      <c r="AC26" s="370">
        <f t="shared" si="34"/>
        <v>23</v>
      </c>
      <c r="AD26" s="293"/>
      <c r="AE26" s="371">
        <v>44190</v>
      </c>
      <c r="AF26" s="362" t="s">
        <v>46</v>
      </c>
      <c r="AG26" s="363">
        <v>210</v>
      </c>
      <c r="AH26" s="372">
        <f>$AU$6</f>
        <v>6</v>
      </c>
      <c r="AI26" s="424" t="s">
        <v>134</v>
      </c>
      <c r="AJ26" s="425"/>
      <c r="AK26" s="426"/>
      <c r="AL26" s="373">
        <v>6</v>
      </c>
      <c r="AM26" s="374">
        <v>8</v>
      </c>
      <c r="AN26" s="374">
        <v>4</v>
      </c>
      <c r="AO26" s="375">
        <f t="shared" si="35"/>
        <v>24</v>
      </c>
      <c r="AP26" s="376">
        <f t="shared" si="36"/>
        <v>70</v>
      </c>
      <c r="AQ26" s="152">
        <f aca="true" t="shared" si="37" ref="AQ26:AQ31">E26</f>
        <v>1</v>
      </c>
      <c r="AR26" s="187">
        <f aca="true" t="shared" si="38" ref="AR26:AR31">F26</f>
        <v>1</v>
      </c>
      <c r="AS26" s="170">
        <v>42</v>
      </c>
      <c r="AT26" s="22">
        <v>48</v>
      </c>
      <c r="AU26" s="27" t="str">
        <f>TEXT(G26,"ДДДДДДД")</f>
        <v>пятница</v>
      </c>
      <c r="AV26" s="27" t="str">
        <f>TEXT(S26,"ДДДДДДД")</f>
        <v>пятница</v>
      </c>
      <c r="AW26" s="27" t="str">
        <f>TEXT(AE26,"ДДДДДДД")</f>
        <v>пятница</v>
      </c>
      <c r="AX26" s="28">
        <v>4</v>
      </c>
      <c r="AY26" s="53" t="str">
        <f aca="true" t="shared" si="39" ref="AY26:AY33">IF(AX26=3,"5-6",IF(AX26=4,"7-8","9-10"))</f>
        <v>7-8</v>
      </c>
      <c r="AZ26" s="32">
        <v>211</v>
      </c>
      <c r="BA26" s="66" t="str">
        <f>BA25</f>
        <v>107,111</v>
      </c>
      <c r="BB26" s="66" t="str">
        <f>BB25</f>
        <v>9,00-11,00</v>
      </c>
      <c r="BC26" s="71">
        <f>$BC$14</f>
        <v>6</v>
      </c>
      <c r="BD26" s="128">
        <f>BD25</f>
        <v>40</v>
      </c>
      <c r="BE26" s="128">
        <f>BE25</f>
        <v>41</v>
      </c>
      <c r="BF26" s="2"/>
      <c r="BG26" s="2"/>
      <c r="BH26" s="1"/>
    </row>
    <row r="27" spans="1:60" s="4" customFormat="1" ht="86.25" customHeight="1" thickBot="1">
      <c r="A27" s="377">
        <v>3</v>
      </c>
      <c r="B27" s="247" t="s">
        <v>1</v>
      </c>
      <c r="C27" s="339" t="s">
        <v>12</v>
      </c>
      <c r="D27" s="247" t="s">
        <v>173</v>
      </c>
      <c r="E27" s="378">
        <v>1</v>
      </c>
      <c r="F27" s="378">
        <v>1</v>
      </c>
      <c r="G27" s="379">
        <v>44106</v>
      </c>
      <c r="H27" s="362" t="s">
        <v>47</v>
      </c>
      <c r="I27" s="380" t="s">
        <v>160</v>
      </c>
      <c r="J27" s="380">
        <f t="shared" si="0"/>
        <v>6</v>
      </c>
      <c r="K27" s="458" t="s">
        <v>132</v>
      </c>
      <c r="L27" s="459"/>
      <c r="M27" s="460"/>
      <c r="N27" s="364">
        <f t="shared" si="31"/>
        <v>6</v>
      </c>
      <c r="O27" s="364">
        <f t="shared" si="2"/>
        <v>8</v>
      </c>
      <c r="P27" s="364">
        <f t="shared" si="3"/>
        <v>3</v>
      </c>
      <c r="Q27" s="381">
        <f t="shared" si="32"/>
        <v>23</v>
      </c>
      <c r="R27" s="150"/>
      <c r="S27" s="382">
        <f>G27+AS27</f>
        <v>44148</v>
      </c>
      <c r="T27" s="383" t="str">
        <f aca="true" t="shared" si="40" ref="T27:T33">H27</f>
        <v> 3-4</v>
      </c>
      <c r="U27" s="383" t="str">
        <f>I27</f>
        <v>507     204           210</v>
      </c>
      <c r="V27" s="383">
        <f t="shared" si="33"/>
        <v>6</v>
      </c>
      <c r="W27" s="430" t="s">
        <v>133</v>
      </c>
      <c r="X27" s="425"/>
      <c r="Y27" s="426"/>
      <c r="Z27" s="383">
        <f aca="true" t="shared" si="41" ref="Z27:Z33">N27</f>
        <v>6</v>
      </c>
      <c r="AA27" s="384">
        <f t="shared" si="8"/>
        <v>8</v>
      </c>
      <c r="AB27" s="384">
        <f t="shared" si="9"/>
        <v>3</v>
      </c>
      <c r="AC27" s="385">
        <f t="shared" si="34"/>
        <v>23</v>
      </c>
      <c r="AD27" s="150"/>
      <c r="AE27" s="386">
        <v>44190</v>
      </c>
      <c r="AF27" s="387" t="str">
        <f aca="true" t="shared" si="42" ref="AF27:AF33">H27</f>
        <v> 3-4</v>
      </c>
      <c r="AG27" s="388" t="str">
        <f aca="true" t="shared" si="43" ref="AG27:AG33">I27</f>
        <v>507     204           210</v>
      </c>
      <c r="AH27" s="388">
        <f aca="true" t="shared" si="44" ref="AH27:AH33">J27</f>
        <v>6</v>
      </c>
      <c r="AI27" s="424" t="s">
        <v>134</v>
      </c>
      <c r="AJ27" s="425"/>
      <c r="AK27" s="426"/>
      <c r="AL27" s="388">
        <f aca="true" t="shared" si="45" ref="AL27:AL33">Z27</f>
        <v>6</v>
      </c>
      <c r="AM27" s="389">
        <f t="shared" si="15"/>
        <v>8</v>
      </c>
      <c r="AN27" s="389">
        <f t="shared" si="16"/>
        <v>4</v>
      </c>
      <c r="AO27" s="390">
        <f t="shared" si="35"/>
        <v>24</v>
      </c>
      <c r="AP27" s="391">
        <f t="shared" si="36"/>
        <v>70</v>
      </c>
      <c r="AQ27" s="152">
        <f t="shared" si="37"/>
        <v>1</v>
      </c>
      <c r="AR27" s="187">
        <f t="shared" si="38"/>
        <v>1</v>
      </c>
      <c r="AS27" s="170">
        <v>42</v>
      </c>
      <c r="AT27" s="22">
        <v>35</v>
      </c>
      <c r="AU27" s="27" t="str">
        <f aca="true" t="shared" si="46" ref="AU27:AU32">TEXT(G27,"ДДДДДДД")</f>
        <v>пятница</v>
      </c>
      <c r="AV27" s="27" t="str">
        <f aca="true" t="shared" si="47" ref="AV27:AV32">TEXT(S27,"ДДДДДДД")</f>
        <v>пятница</v>
      </c>
      <c r="AW27" s="27" t="str">
        <f aca="true" t="shared" si="48" ref="AW27:AW32">TEXT(AE27,"ДДДДДДД")</f>
        <v>пятница</v>
      </c>
      <c r="AX27" s="28">
        <v>4</v>
      </c>
      <c r="AY27" s="53" t="str">
        <f t="shared" si="39"/>
        <v>7-8</v>
      </c>
      <c r="AZ27" s="32">
        <v>211</v>
      </c>
      <c r="BA27" s="66" t="str">
        <f aca="true" t="shared" si="49" ref="BA27:BB33">BA26</f>
        <v>107,111</v>
      </c>
      <c r="BB27" s="66" t="str">
        <f t="shared" si="49"/>
        <v>9,00-11,00</v>
      </c>
      <c r="BC27" s="71">
        <f t="shared" si="28"/>
        <v>6</v>
      </c>
      <c r="BD27" s="128">
        <f aca="true" t="shared" si="50" ref="BD27:BD33">BD26</f>
        <v>40</v>
      </c>
      <c r="BE27" s="128">
        <f>BE25</f>
        <v>41</v>
      </c>
      <c r="BF27" s="2"/>
      <c r="BG27" s="2"/>
      <c r="BH27" s="1"/>
    </row>
    <row r="28" spans="1:60" s="3" customFormat="1" ht="36.75" customHeight="1" thickBot="1">
      <c r="A28" s="392">
        <v>4</v>
      </c>
      <c r="B28" s="335" t="s">
        <v>151</v>
      </c>
      <c r="C28" s="340" t="s">
        <v>13</v>
      </c>
      <c r="D28" s="335" t="s">
        <v>161</v>
      </c>
      <c r="E28" s="393">
        <v>1</v>
      </c>
      <c r="F28" s="393">
        <v>1</v>
      </c>
      <c r="G28" s="394">
        <v>44112</v>
      </c>
      <c r="H28" s="395" t="s">
        <v>45</v>
      </c>
      <c r="I28" s="396">
        <v>505</v>
      </c>
      <c r="J28" s="396">
        <f t="shared" si="0"/>
        <v>6</v>
      </c>
      <c r="K28" s="458" t="s">
        <v>132</v>
      </c>
      <c r="L28" s="459"/>
      <c r="M28" s="460"/>
      <c r="N28" s="397">
        <f t="shared" si="31"/>
        <v>6</v>
      </c>
      <c r="O28" s="397">
        <f t="shared" si="2"/>
        <v>8</v>
      </c>
      <c r="P28" s="397">
        <f t="shared" si="3"/>
        <v>3</v>
      </c>
      <c r="Q28" s="398">
        <f t="shared" si="32"/>
        <v>23</v>
      </c>
      <c r="R28" s="272"/>
      <c r="S28" s="399">
        <v>44140</v>
      </c>
      <c r="T28" s="400" t="str">
        <f t="shared" si="40"/>
        <v> 1-2</v>
      </c>
      <c r="U28" s="400">
        <f>I28</f>
        <v>505</v>
      </c>
      <c r="V28" s="400">
        <f t="shared" si="33"/>
        <v>6</v>
      </c>
      <c r="W28" s="430" t="s">
        <v>133</v>
      </c>
      <c r="X28" s="425"/>
      <c r="Y28" s="426"/>
      <c r="Z28" s="350">
        <f t="shared" si="41"/>
        <v>6</v>
      </c>
      <c r="AA28" s="351">
        <f t="shared" si="8"/>
        <v>8</v>
      </c>
      <c r="AB28" s="351">
        <f t="shared" si="9"/>
        <v>3</v>
      </c>
      <c r="AC28" s="352">
        <f t="shared" si="34"/>
        <v>23</v>
      </c>
      <c r="AD28" s="11"/>
      <c r="AE28" s="353">
        <v>44189</v>
      </c>
      <c r="AF28" s="354" t="str">
        <f t="shared" si="42"/>
        <v> 1-2</v>
      </c>
      <c r="AG28" s="355">
        <f t="shared" si="43"/>
        <v>505</v>
      </c>
      <c r="AH28" s="355">
        <f t="shared" si="44"/>
        <v>6</v>
      </c>
      <c r="AI28" s="424" t="s">
        <v>134</v>
      </c>
      <c r="AJ28" s="425"/>
      <c r="AK28" s="426"/>
      <c r="AL28" s="355">
        <f t="shared" si="45"/>
        <v>6</v>
      </c>
      <c r="AM28" s="356">
        <f t="shared" si="15"/>
        <v>8</v>
      </c>
      <c r="AN28" s="356">
        <f t="shared" si="16"/>
        <v>4</v>
      </c>
      <c r="AO28" s="357">
        <f t="shared" si="35"/>
        <v>24</v>
      </c>
      <c r="AP28" s="358">
        <f t="shared" si="36"/>
        <v>70</v>
      </c>
      <c r="AQ28" s="152">
        <f t="shared" si="37"/>
        <v>1</v>
      </c>
      <c r="AR28" s="187">
        <f t="shared" si="38"/>
        <v>1</v>
      </c>
      <c r="AS28" s="170">
        <v>42</v>
      </c>
      <c r="AT28" s="22">
        <v>35</v>
      </c>
      <c r="AU28" s="27" t="str">
        <f t="shared" si="46"/>
        <v>четверг</v>
      </c>
      <c r="AV28" s="27" t="str">
        <f t="shared" si="47"/>
        <v>четверг</v>
      </c>
      <c r="AW28" s="27" t="str">
        <f t="shared" si="48"/>
        <v>четверг</v>
      </c>
      <c r="AX28" s="28">
        <v>5</v>
      </c>
      <c r="AY28" s="53" t="str">
        <f t="shared" si="39"/>
        <v>9-10</v>
      </c>
      <c r="AZ28" s="32">
        <v>211</v>
      </c>
      <c r="BA28" s="66" t="str">
        <f t="shared" si="49"/>
        <v>107,111</v>
      </c>
      <c r="BB28" s="66" t="str">
        <f t="shared" si="49"/>
        <v>9,00-11,00</v>
      </c>
      <c r="BC28" s="71">
        <f t="shared" si="28"/>
        <v>6</v>
      </c>
      <c r="BD28" s="128">
        <f t="shared" si="50"/>
        <v>40</v>
      </c>
      <c r="BE28" s="128">
        <f>BE26</f>
        <v>41</v>
      </c>
      <c r="BF28" s="2"/>
      <c r="BG28" s="2"/>
      <c r="BH28" s="1"/>
    </row>
    <row r="29" spans="1:60" s="3" customFormat="1" ht="39" customHeight="1" thickBot="1">
      <c r="A29" s="377">
        <v>5</v>
      </c>
      <c r="B29" s="247" t="s">
        <v>152</v>
      </c>
      <c r="C29" s="339" t="s">
        <v>12</v>
      </c>
      <c r="D29" s="247" t="s">
        <v>161</v>
      </c>
      <c r="E29" s="378">
        <v>1</v>
      </c>
      <c r="F29" s="378">
        <v>1</v>
      </c>
      <c r="G29" s="379">
        <v>44113</v>
      </c>
      <c r="H29" s="395" t="s">
        <v>45</v>
      </c>
      <c r="I29" s="380">
        <v>505</v>
      </c>
      <c r="J29" s="380">
        <f t="shared" si="0"/>
        <v>6</v>
      </c>
      <c r="K29" s="458" t="s">
        <v>132</v>
      </c>
      <c r="L29" s="459"/>
      <c r="M29" s="460"/>
      <c r="N29" s="364">
        <f t="shared" si="31"/>
        <v>6</v>
      </c>
      <c r="O29" s="364">
        <f t="shared" si="2"/>
        <v>8</v>
      </c>
      <c r="P29" s="364">
        <f t="shared" si="3"/>
        <v>3</v>
      </c>
      <c r="Q29" s="381">
        <f t="shared" si="32"/>
        <v>23</v>
      </c>
      <c r="R29" s="150"/>
      <c r="S29" s="382">
        <v>44141</v>
      </c>
      <c r="T29" s="383" t="str">
        <f t="shared" si="40"/>
        <v> 1-2</v>
      </c>
      <c r="U29" s="383">
        <v>201</v>
      </c>
      <c r="V29" s="383">
        <f t="shared" si="33"/>
        <v>6</v>
      </c>
      <c r="W29" s="430" t="s">
        <v>133</v>
      </c>
      <c r="X29" s="425"/>
      <c r="Y29" s="426"/>
      <c r="Z29" s="383">
        <f t="shared" si="41"/>
        <v>6</v>
      </c>
      <c r="AA29" s="384">
        <f t="shared" si="8"/>
        <v>8</v>
      </c>
      <c r="AB29" s="384">
        <f t="shared" si="9"/>
        <v>3</v>
      </c>
      <c r="AC29" s="385">
        <f t="shared" si="34"/>
        <v>23</v>
      </c>
      <c r="AD29" s="150"/>
      <c r="AE29" s="401">
        <v>44183</v>
      </c>
      <c r="AF29" s="388" t="str">
        <f t="shared" si="42"/>
        <v> 1-2</v>
      </c>
      <c r="AG29" s="388">
        <f t="shared" si="43"/>
        <v>505</v>
      </c>
      <c r="AH29" s="388">
        <f t="shared" si="44"/>
        <v>6</v>
      </c>
      <c r="AI29" s="424" t="s">
        <v>134</v>
      </c>
      <c r="AJ29" s="425"/>
      <c r="AK29" s="426"/>
      <c r="AL29" s="388">
        <f t="shared" si="45"/>
        <v>6</v>
      </c>
      <c r="AM29" s="389">
        <f t="shared" si="15"/>
        <v>8</v>
      </c>
      <c r="AN29" s="389">
        <f t="shared" si="16"/>
        <v>4</v>
      </c>
      <c r="AO29" s="390">
        <f t="shared" si="35"/>
        <v>24</v>
      </c>
      <c r="AP29" s="391">
        <f t="shared" si="36"/>
        <v>70</v>
      </c>
      <c r="AQ29" s="152">
        <f t="shared" si="37"/>
        <v>1</v>
      </c>
      <c r="AR29" s="187">
        <f t="shared" si="38"/>
        <v>1</v>
      </c>
      <c r="AS29" s="170">
        <v>42</v>
      </c>
      <c r="AT29" s="22">
        <v>35</v>
      </c>
      <c r="AU29" s="27" t="str">
        <f t="shared" si="46"/>
        <v>пятница</v>
      </c>
      <c r="AV29" s="27" t="str">
        <f t="shared" si="47"/>
        <v>пятница</v>
      </c>
      <c r="AW29" s="27" t="str">
        <f t="shared" si="48"/>
        <v>пятница</v>
      </c>
      <c r="AX29" s="28">
        <v>5</v>
      </c>
      <c r="AY29" s="53" t="str">
        <f t="shared" si="39"/>
        <v>9-10</v>
      </c>
      <c r="AZ29" s="32">
        <v>211</v>
      </c>
      <c r="BA29" s="66" t="str">
        <f t="shared" si="49"/>
        <v>107,111</v>
      </c>
      <c r="BB29" s="66" t="str">
        <f t="shared" si="49"/>
        <v>9,00-11,00</v>
      </c>
      <c r="BC29" s="71">
        <f t="shared" si="28"/>
        <v>6</v>
      </c>
      <c r="BD29" s="128">
        <f t="shared" si="50"/>
        <v>40</v>
      </c>
      <c r="BE29" s="128">
        <f t="shared" si="30"/>
        <v>41</v>
      </c>
      <c r="BF29" s="2"/>
      <c r="BG29" s="2"/>
      <c r="BH29" s="1"/>
    </row>
    <row r="30" spans="1:60" s="3" customFormat="1" ht="45.75" customHeight="1" thickBot="1">
      <c r="A30" s="392">
        <v>7</v>
      </c>
      <c r="B30" s="247" t="s">
        <v>162</v>
      </c>
      <c r="C30" s="339" t="s">
        <v>12</v>
      </c>
      <c r="D30" s="247" t="s">
        <v>96</v>
      </c>
      <c r="E30" s="393">
        <v>1</v>
      </c>
      <c r="F30" s="393">
        <v>1</v>
      </c>
      <c r="G30" s="394">
        <v>44111</v>
      </c>
      <c r="H30" s="395" t="s">
        <v>45</v>
      </c>
      <c r="I30" s="380">
        <v>505</v>
      </c>
      <c r="J30" s="380">
        <v>6</v>
      </c>
      <c r="K30" s="458" t="s">
        <v>132</v>
      </c>
      <c r="L30" s="459"/>
      <c r="M30" s="460"/>
      <c r="N30" s="364">
        <f t="shared" si="31"/>
        <v>6</v>
      </c>
      <c r="O30" s="364">
        <f t="shared" si="2"/>
        <v>8</v>
      </c>
      <c r="P30" s="364">
        <f t="shared" si="3"/>
        <v>3</v>
      </c>
      <c r="Q30" s="381">
        <f t="shared" si="32"/>
        <v>23</v>
      </c>
      <c r="R30" s="150"/>
      <c r="S30" s="382">
        <v>44146</v>
      </c>
      <c r="T30" s="383" t="str">
        <f t="shared" si="40"/>
        <v> 1-2</v>
      </c>
      <c r="U30" s="383">
        <f>I30</f>
        <v>505</v>
      </c>
      <c r="V30" s="383">
        <f t="shared" si="33"/>
        <v>6</v>
      </c>
      <c r="W30" s="430" t="s">
        <v>133</v>
      </c>
      <c r="X30" s="425"/>
      <c r="Y30" s="426"/>
      <c r="Z30" s="383">
        <f t="shared" si="41"/>
        <v>6</v>
      </c>
      <c r="AA30" s="384">
        <f t="shared" si="8"/>
        <v>8</v>
      </c>
      <c r="AB30" s="384">
        <f t="shared" si="9"/>
        <v>3</v>
      </c>
      <c r="AC30" s="385">
        <f t="shared" si="34"/>
        <v>23</v>
      </c>
      <c r="AD30" s="150"/>
      <c r="AE30" s="401">
        <v>44188</v>
      </c>
      <c r="AF30" s="388" t="str">
        <f t="shared" si="42"/>
        <v> 1-2</v>
      </c>
      <c r="AG30" s="388">
        <f t="shared" si="43"/>
        <v>505</v>
      </c>
      <c r="AH30" s="388">
        <f t="shared" si="44"/>
        <v>6</v>
      </c>
      <c r="AI30" s="424" t="s">
        <v>134</v>
      </c>
      <c r="AJ30" s="425"/>
      <c r="AK30" s="426"/>
      <c r="AL30" s="388">
        <f t="shared" si="45"/>
        <v>6</v>
      </c>
      <c r="AM30" s="389">
        <f t="shared" si="15"/>
        <v>8</v>
      </c>
      <c r="AN30" s="389">
        <f t="shared" si="16"/>
        <v>4</v>
      </c>
      <c r="AO30" s="390">
        <f t="shared" si="35"/>
        <v>24</v>
      </c>
      <c r="AP30" s="391">
        <f t="shared" si="36"/>
        <v>70</v>
      </c>
      <c r="AQ30" s="152">
        <f t="shared" si="37"/>
        <v>1</v>
      </c>
      <c r="AR30" s="187">
        <f t="shared" si="38"/>
        <v>1</v>
      </c>
      <c r="AS30" s="170">
        <v>42</v>
      </c>
      <c r="AT30" s="22">
        <v>35</v>
      </c>
      <c r="AU30" s="27" t="str">
        <f t="shared" si="46"/>
        <v>среда</v>
      </c>
      <c r="AV30" s="27" t="str">
        <f t="shared" si="47"/>
        <v>среда</v>
      </c>
      <c r="AW30" s="27" t="str">
        <f t="shared" si="48"/>
        <v>среда</v>
      </c>
      <c r="AX30" s="28">
        <v>4</v>
      </c>
      <c r="AY30" s="53" t="str">
        <f t="shared" si="39"/>
        <v>7-8</v>
      </c>
      <c r="AZ30" s="32">
        <v>211</v>
      </c>
      <c r="BA30" s="66" t="str">
        <f t="shared" si="49"/>
        <v>107,111</v>
      </c>
      <c r="BB30" s="66" t="str">
        <f t="shared" si="49"/>
        <v>9,00-11,00</v>
      </c>
      <c r="BC30" s="71">
        <f t="shared" si="28"/>
        <v>6</v>
      </c>
      <c r="BD30" s="128">
        <f t="shared" si="50"/>
        <v>40</v>
      </c>
      <c r="BE30" s="128">
        <f t="shared" si="30"/>
        <v>41</v>
      </c>
      <c r="BF30" s="2"/>
      <c r="BG30" s="2"/>
      <c r="BH30" s="1"/>
    </row>
    <row r="31" spans="1:60" s="3" customFormat="1" ht="38.25" customHeight="1" thickBot="1">
      <c r="A31" s="377">
        <v>7</v>
      </c>
      <c r="B31" s="335" t="s">
        <v>163</v>
      </c>
      <c r="C31" s="340" t="s">
        <v>12</v>
      </c>
      <c r="D31" s="335" t="s">
        <v>96</v>
      </c>
      <c r="E31" s="378">
        <v>1</v>
      </c>
      <c r="F31" s="378">
        <v>1</v>
      </c>
      <c r="G31" s="394">
        <v>44112</v>
      </c>
      <c r="H31" s="362" t="s">
        <v>46</v>
      </c>
      <c r="I31" s="396">
        <v>505</v>
      </c>
      <c r="J31" s="396">
        <f t="shared" si="0"/>
        <v>6</v>
      </c>
      <c r="K31" s="458" t="s">
        <v>132</v>
      </c>
      <c r="L31" s="459"/>
      <c r="M31" s="460"/>
      <c r="N31" s="397">
        <f t="shared" si="31"/>
        <v>6</v>
      </c>
      <c r="O31" s="397">
        <f t="shared" si="2"/>
        <v>8</v>
      </c>
      <c r="P31" s="397">
        <f t="shared" si="3"/>
        <v>3</v>
      </c>
      <c r="Q31" s="398">
        <f t="shared" si="32"/>
        <v>23</v>
      </c>
      <c r="R31" s="272"/>
      <c r="S31" s="399">
        <v>44140</v>
      </c>
      <c r="T31" s="400" t="str">
        <f t="shared" si="40"/>
        <v> 5-6</v>
      </c>
      <c r="U31" s="400">
        <f>I31</f>
        <v>505</v>
      </c>
      <c r="V31" s="400">
        <f t="shared" si="33"/>
        <v>6</v>
      </c>
      <c r="W31" s="430" t="s">
        <v>133</v>
      </c>
      <c r="X31" s="425"/>
      <c r="Y31" s="426"/>
      <c r="Z31" s="400">
        <f t="shared" si="41"/>
        <v>6</v>
      </c>
      <c r="AA31" s="402">
        <f t="shared" si="8"/>
        <v>8</v>
      </c>
      <c r="AB31" s="402">
        <f t="shared" si="9"/>
        <v>3</v>
      </c>
      <c r="AC31" s="403">
        <f t="shared" si="34"/>
        <v>23</v>
      </c>
      <c r="AD31" s="272"/>
      <c r="AE31" s="353">
        <v>44189</v>
      </c>
      <c r="AF31" s="405" t="str">
        <f t="shared" si="42"/>
        <v> 5-6</v>
      </c>
      <c r="AG31" s="405">
        <f t="shared" si="43"/>
        <v>505</v>
      </c>
      <c r="AH31" s="405">
        <f t="shared" si="44"/>
        <v>6</v>
      </c>
      <c r="AI31" s="424" t="s">
        <v>134</v>
      </c>
      <c r="AJ31" s="425"/>
      <c r="AK31" s="426"/>
      <c r="AL31" s="405">
        <f t="shared" si="45"/>
        <v>6</v>
      </c>
      <c r="AM31" s="406">
        <f t="shared" si="15"/>
        <v>8</v>
      </c>
      <c r="AN31" s="406">
        <f t="shared" si="16"/>
        <v>4</v>
      </c>
      <c r="AO31" s="407">
        <f t="shared" si="35"/>
        <v>24</v>
      </c>
      <c r="AP31" s="408">
        <f t="shared" si="36"/>
        <v>70</v>
      </c>
      <c r="AQ31" s="152">
        <f t="shared" si="37"/>
        <v>1</v>
      </c>
      <c r="AR31" s="187">
        <f t="shared" si="38"/>
        <v>1</v>
      </c>
      <c r="AS31" s="170">
        <v>42</v>
      </c>
      <c r="AT31" s="22">
        <v>35</v>
      </c>
      <c r="AU31" s="27" t="str">
        <f t="shared" si="46"/>
        <v>четверг</v>
      </c>
      <c r="AV31" s="27" t="str">
        <f t="shared" si="47"/>
        <v>четверг</v>
      </c>
      <c r="AW31" s="27" t="str">
        <f t="shared" si="48"/>
        <v>четверг</v>
      </c>
      <c r="AX31" s="28">
        <v>4</v>
      </c>
      <c r="AY31" s="53" t="str">
        <f t="shared" si="39"/>
        <v>7-8</v>
      </c>
      <c r="AZ31" s="32">
        <v>211</v>
      </c>
      <c r="BA31" s="66" t="str">
        <f t="shared" si="49"/>
        <v>107,111</v>
      </c>
      <c r="BB31" s="66" t="str">
        <f t="shared" si="49"/>
        <v>9,00-11,00</v>
      </c>
      <c r="BC31" s="71">
        <f t="shared" si="28"/>
        <v>6</v>
      </c>
      <c r="BD31" s="128">
        <f t="shared" si="50"/>
        <v>40</v>
      </c>
      <c r="BE31" s="128">
        <f t="shared" si="30"/>
        <v>41</v>
      </c>
      <c r="BF31" s="2"/>
      <c r="BG31" s="2"/>
      <c r="BH31" s="1"/>
    </row>
    <row r="32" spans="1:60" s="25" customFormat="1" ht="45" customHeight="1" thickBot="1">
      <c r="A32" s="342">
        <v>8</v>
      </c>
      <c r="B32" s="247" t="s">
        <v>158</v>
      </c>
      <c r="C32" s="339" t="s">
        <v>12</v>
      </c>
      <c r="D32" s="247" t="s">
        <v>161</v>
      </c>
      <c r="E32" s="393">
        <v>1</v>
      </c>
      <c r="F32" s="393">
        <v>1</v>
      </c>
      <c r="G32" s="409">
        <v>44110</v>
      </c>
      <c r="H32" s="362" t="s">
        <v>46</v>
      </c>
      <c r="I32" s="380">
        <v>505</v>
      </c>
      <c r="J32" s="380">
        <f t="shared" si="0"/>
        <v>6</v>
      </c>
      <c r="K32" s="458" t="s">
        <v>132</v>
      </c>
      <c r="L32" s="459"/>
      <c r="M32" s="460"/>
      <c r="N32" s="364">
        <f t="shared" si="31"/>
        <v>6</v>
      </c>
      <c r="O32" s="364">
        <f t="shared" si="2"/>
        <v>8</v>
      </c>
      <c r="P32" s="364">
        <f t="shared" si="3"/>
        <v>3</v>
      </c>
      <c r="Q32" s="381">
        <f t="shared" si="32"/>
        <v>23</v>
      </c>
      <c r="R32" s="150"/>
      <c r="S32" s="382">
        <v>44145</v>
      </c>
      <c r="T32" s="383" t="str">
        <f t="shared" si="40"/>
        <v> 5-6</v>
      </c>
      <c r="U32" s="383">
        <f>I32</f>
        <v>505</v>
      </c>
      <c r="V32" s="383">
        <f t="shared" si="33"/>
        <v>6</v>
      </c>
      <c r="W32" s="430" t="s">
        <v>133</v>
      </c>
      <c r="X32" s="425"/>
      <c r="Y32" s="426"/>
      <c r="Z32" s="383">
        <f t="shared" si="41"/>
        <v>6</v>
      </c>
      <c r="AA32" s="384">
        <f t="shared" si="8"/>
        <v>8</v>
      </c>
      <c r="AB32" s="384">
        <f t="shared" si="9"/>
        <v>3</v>
      </c>
      <c r="AC32" s="385">
        <f t="shared" si="34"/>
        <v>23</v>
      </c>
      <c r="AD32" s="150"/>
      <c r="AE32" s="401">
        <v>44187</v>
      </c>
      <c r="AF32" s="388" t="str">
        <f t="shared" si="42"/>
        <v> 5-6</v>
      </c>
      <c r="AG32" s="388">
        <f t="shared" si="43"/>
        <v>505</v>
      </c>
      <c r="AH32" s="388">
        <f t="shared" si="44"/>
        <v>6</v>
      </c>
      <c r="AI32" s="424" t="s">
        <v>134</v>
      </c>
      <c r="AJ32" s="425"/>
      <c r="AK32" s="426"/>
      <c r="AL32" s="388">
        <f t="shared" si="45"/>
        <v>6</v>
      </c>
      <c r="AM32" s="389">
        <f t="shared" si="15"/>
        <v>8</v>
      </c>
      <c r="AN32" s="389">
        <f t="shared" si="16"/>
        <v>4</v>
      </c>
      <c r="AO32" s="390">
        <f t="shared" si="35"/>
        <v>24</v>
      </c>
      <c r="AP32" s="391">
        <f t="shared" si="36"/>
        <v>70</v>
      </c>
      <c r="AQ32" s="191">
        <f>E32</f>
        <v>1</v>
      </c>
      <c r="AR32" s="188">
        <f>F32</f>
        <v>1</v>
      </c>
      <c r="AS32" s="170">
        <v>42</v>
      </c>
      <c r="AT32" s="22">
        <v>35</v>
      </c>
      <c r="AU32" s="27" t="str">
        <f t="shared" si="46"/>
        <v>вторник</v>
      </c>
      <c r="AV32" s="27" t="str">
        <f t="shared" si="47"/>
        <v>вторник</v>
      </c>
      <c r="AW32" s="27" t="str">
        <f t="shared" si="48"/>
        <v>вторник</v>
      </c>
      <c r="AX32" s="28">
        <v>4</v>
      </c>
      <c r="AY32" s="53" t="str">
        <f t="shared" si="39"/>
        <v>7-8</v>
      </c>
      <c r="AZ32" s="32">
        <v>211</v>
      </c>
      <c r="BA32" s="66" t="str">
        <f t="shared" si="49"/>
        <v>107,111</v>
      </c>
      <c r="BB32" s="66" t="str">
        <f t="shared" si="49"/>
        <v>9,00-11,00</v>
      </c>
      <c r="BC32" s="71">
        <f t="shared" si="28"/>
        <v>6</v>
      </c>
      <c r="BD32" s="128">
        <f t="shared" si="50"/>
        <v>40</v>
      </c>
      <c r="BE32" s="128">
        <f t="shared" si="30"/>
        <v>41</v>
      </c>
      <c r="BF32" s="2"/>
      <c r="BG32" s="24"/>
      <c r="BH32" s="23"/>
    </row>
    <row r="33" spans="1:58" ht="76.5" customHeight="1" thickBot="1">
      <c r="A33" s="359">
        <v>9</v>
      </c>
      <c r="B33" s="335" t="s">
        <v>0</v>
      </c>
      <c r="C33" s="340" t="s">
        <v>12</v>
      </c>
      <c r="D33" s="335" t="s">
        <v>172</v>
      </c>
      <c r="E33" s="378">
        <v>1</v>
      </c>
      <c r="F33" s="378">
        <v>1</v>
      </c>
      <c r="G33" s="410">
        <v>44109</v>
      </c>
      <c r="H33" s="362" t="s">
        <v>47</v>
      </c>
      <c r="I33" s="396">
        <v>506</v>
      </c>
      <c r="J33" s="396">
        <f t="shared" si="0"/>
        <v>6</v>
      </c>
      <c r="K33" s="458" t="s">
        <v>132</v>
      </c>
      <c r="L33" s="459"/>
      <c r="M33" s="460"/>
      <c r="N33" s="397">
        <f>BC32</f>
        <v>6</v>
      </c>
      <c r="O33" s="397">
        <f t="shared" si="2"/>
        <v>8</v>
      </c>
      <c r="P33" s="397">
        <f t="shared" si="3"/>
        <v>3</v>
      </c>
      <c r="Q33" s="398">
        <f t="shared" si="32"/>
        <v>23</v>
      </c>
      <c r="R33" s="272"/>
      <c r="S33" s="399">
        <v>44144</v>
      </c>
      <c r="T33" s="400" t="str">
        <f t="shared" si="40"/>
        <v> 3-4</v>
      </c>
      <c r="U33" s="400">
        <f>I33</f>
        <v>506</v>
      </c>
      <c r="V33" s="400">
        <f t="shared" si="33"/>
        <v>6</v>
      </c>
      <c r="W33" s="430" t="s">
        <v>133</v>
      </c>
      <c r="X33" s="425"/>
      <c r="Y33" s="426"/>
      <c r="Z33" s="400">
        <f t="shared" si="41"/>
        <v>6</v>
      </c>
      <c r="AA33" s="402">
        <f t="shared" si="8"/>
        <v>8</v>
      </c>
      <c r="AB33" s="402">
        <f t="shared" si="9"/>
        <v>3</v>
      </c>
      <c r="AC33" s="403">
        <f t="shared" si="34"/>
        <v>23</v>
      </c>
      <c r="AD33" s="272"/>
      <c r="AE33" s="401">
        <v>44186</v>
      </c>
      <c r="AF33" s="405" t="str">
        <f t="shared" si="42"/>
        <v> 3-4</v>
      </c>
      <c r="AG33" s="405">
        <f t="shared" si="43"/>
        <v>506</v>
      </c>
      <c r="AH33" s="405">
        <f t="shared" si="44"/>
        <v>6</v>
      </c>
      <c r="AI33" s="424" t="s">
        <v>134</v>
      </c>
      <c r="AJ33" s="425"/>
      <c r="AK33" s="426"/>
      <c r="AL33" s="405">
        <f t="shared" si="45"/>
        <v>6</v>
      </c>
      <c r="AM33" s="406">
        <f t="shared" si="15"/>
        <v>8</v>
      </c>
      <c r="AN33" s="406">
        <f t="shared" si="16"/>
        <v>4</v>
      </c>
      <c r="AO33" s="407">
        <f t="shared" si="35"/>
        <v>24</v>
      </c>
      <c r="AP33" s="408">
        <f t="shared" si="36"/>
        <v>70</v>
      </c>
      <c r="AQ33" s="191" t="e">
        <f>#REF!</f>
        <v>#REF!</v>
      </c>
      <c r="AR33" s="171" t="e">
        <f>#REF!</f>
        <v>#REF!</v>
      </c>
      <c r="AS33" s="22">
        <v>42</v>
      </c>
      <c r="AT33" s="22">
        <v>35</v>
      </c>
      <c r="AU33" s="27" t="e">
        <f>TEXT(#REF!,"ДДДДДДД")</f>
        <v>#REF!</v>
      </c>
      <c r="AV33" s="27" t="e">
        <f>TEXT(#REF!,"ДДДДДДД")</f>
        <v>#REF!</v>
      </c>
      <c r="AW33" s="27" t="e">
        <f>TEXT(#REF!,"ДДДДДДД")</f>
        <v>#REF!</v>
      </c>
      <c r="AX33" s="34">
        <v>5</v>
      </c>
      <c r="AY33" s="59" t="str">
        <f t="shared" si="39"/>
        <v>9-10</v>
      </c>
      <c r="AZ33" s="61">
        <v>211</v>
      </c>
      <c r="BA33" s="66" t="str">
        <f t="shared" si="49"/>
        <v>107,111</v>
      </c>
      <c r="BB33" s="66" t="str">
        <f t="shared" si="49"/>
        <v>9,00-11,00</v>
      </c>
      <c r="BC33" s="80">
        <f t="shared" si="28"/>
        <v>6</v>
      </c>
      <c r="BD33" s="128">
        <f t="shared" si="50"/>
        <v>40</v>
      </c>
      <c r="BE33" s="128">
        <f t="shared" si="30"/>
        <v>41</v>
      </c>
      <c r="BF33" s="24"/>
    </row>
    <row r="34" spans="1:57" ht="108.75" customHeight="1" thickBot="1">
      <c r="A34" s="411">
        <v>10</v>
      </c>
      <c r="B34" s="336" t="s">
        <v>103</v>
      </c>
      <c r="C34" s="341" t="s">
        <v>19</v>
      </c>
      <c r="D34" s="336" t="s">
        <v>122</v>
      </c>
      <c r="E34" s="420">
        <v>1</v>
      </c>
      <c r="F34" s="420">
        <v>1</v>
      </c>
      <c r="G34" s="461" t="s">
        <v>143</v>
      </c>
      <c r="H34" s="462"/>
      <c r="I34" s="462"/>
      <c r="J34" s="462"/>
      <c r="K34" s="462"/>
      <c r="L34" s="462"/>
      <c r="M34" s="462"/>
      <c r="N34" s="463"/>
      <c r="O34" s="413">
        <v>20</v>
      </c>
      <c r="P34" s="413">
        <f>$AW$6</f>
        <v>3</v>
      </c>
      <c r="Q34" s="414">
        <f t="shared" si="32"/>
        <v>23</v>
      </c>
      <c r="R34" s="60"/>
      <c r="S34" s="464" t="s">
        <v>142</v>
      </c>
      <c r="T34" s="465"/>
      <c r="U34" s="465"/>
      <c r="V34" s="465"/>
      <c r="W34" s="465"/>
      <c r="X34" s="465"/>
      <c r="Y34" s="465"/>
      <c r="Z34" s="466"/>
      <c r="AA34" s="415">
        <v>20</v>
      </c>
      <c r="AB34" s="415">
        <f>$AW$6</f>
        <v>3</v>
      </c>
      <c r="AC34" s="416">
        <f t="shared" si="34"/>
        <v>23</v>
      </c>
      <c r="AD34" s="60"/>
      <c r="AE34" s="427" t="s">
        <v>144</v>
      </c>
      <c r="AF34" s="428"/>
      <c r="AG34" s="428"/>
      <c r="AH34" s="428"/>
      <c r="AI34" s="428"/>
      <c r="AJ34" s="428"/>
      <c r="AK34" s="428"/>
      <c r="AL34" s="429"/>
      <c r="AM34" s="421">
        <v>20</v>
      </c>
      <c r="AN34" s="421">
        <f>$AW$6+1</f>
        <v>4</v>
      </c>
      <c r="AO34" s="422">
        <f>SUM(AL34:AN34)+AH34</f>
        <v>24</v>
      </c>
      <c r="AP34" s="423">
        <f>AO34+AC34+Q34</f>
        <v>70</v>
      </c>
      <c r="AQ34" s="152"/>
      <c r="AR34" s="83"/>
      <c r="AS34" s="22"/>
      <c r="AT34" s="22"/>
      <c r="AU34" s="27"/>
      <c r="AV34" s="27"/>
      <c r="AW34" s="27"/>
      <c r="AX34" s="37"/>
      <c r="AY34" s="51"/>
      <c r="AZ34" s="31"/>
      <c r="BA34" s="79"/>
      <c r="BB34" s="76"/>
      <c r="BC34" s="122"/>
      <c r="BD34" s="128"/>
      <c r="BE34" s="128"/>
    </row>
    <row r="35" spans="1:7" ht="19.5" customHeight="1">
      <c r="A35" s="220"/>
      <c r="G35" s="144"/>
    </row>
    <row r="36" spans="1:42" ht="99" customHeight="1">
      <c r="A36" s="457" t="s">
        <v>175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224"/>
      <c r="S36" s="456" t="s">
        <v>168</v>
      </c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</row>
    <row r="37" spans="1:42" ht="69" customHeight="1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4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</row>
    <row r="38" spans="1:42" ht="69" customHeight="1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4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</row>
    <row r="39" ht="19.5" customHeight="1">
      <c r="A39" s="226"/>
    </row>
    <row r="40" ht="19.5" customHeight="1">
      <c r="A40" s="226"/>
    </row>
    <row r="41" ht="19.5" customHeight="1">
      <c r="A41" s="226"/>
    </row>
    <row r="42" ht="19.5" customHeight="1">
      <c r="A42" s="226"/>
    </row>
    <row r="43" ht="19.5" customHeight="1">
      <c r="A43" s="226"/>
    </row>
    <row r="44" ht="19.5" customHeight="1">
      <c r="A44" s="226"/>
    </row>
    <row r="45" ht="19.5" customHeight="1">
      <c r="A45" s="226"/>
    </row>
    <row r="46" ht="19.5" customHeight="1">
      <c r="A46" s="226"/>
    </row>
    <row r="47" ht="19.5" customHeight="1">
      <c r="A47" s="226"/>
    </row>
    <row r="48" ht="19.5" customHeight="1">
      <c r="A48" s="226"/>
    </row>
    <row r="49" ht="19.5" customHeight="1">
      <c r="A49" s="226"/>
    </row>
    <row r="50" ht="19.5" customHeight="1">
      <c r="A50" s="226"/>
    </row>
    <row r="51" ht="19.5" customHeight="1">
      <c r="A51" s="226"/>
    </row>
    <row r="52" ht="19.5" customHeight="1">
      <c r="A52" s="226"/>
    </row>
    <row r="53" ht="19.5" customHeight="1">
      <c r="A53" s="226"/>
    </row>
    <row r="54" ht="19.5" customHeight="1">
      <c r="A54" s="226"/>
    </row>
    <row r="55" ht="19.5" customHeight="1">
      <c r="A55" s="226"/>
    </row>
    <row r="56" ht="19.5" customHeight="1">
      <c r="A56" s="226"/>
    </row>
    <row r="57" ht="19.5" customHeight="1">
      <c r="A57" s="226"/>
    </row>
    <row r="58" ht="19.5" customHeight="1">
      <c r="A58" s="226"/>
    </row>
    <row r="59" ht="19.5" customHeight="1">
      <c r="A59" s="226"/>
    </row>
    <row r="60" ht="19.5" customHeight="1">
      <c r="A60" s="226"/>
    </row>
    <row r="61" ht="19.5" customHeight="1">
      <c r="A61" s="226"/>
    </row>
    <row r="62" ht="19.5" customHeight="1">
      <c r="A62" s="226"/>
    </row>
    <row r="63" ht="19.5" customHeight="1">
      <c r="A63" s="226"/>
    </row>
    <row r="64" ht="19.5" customHeight="1">
      <c r="A64" s="226"/>
    </row>
    <row r="65" ht="19.5" customHeight="1">
      <c r="A65" s="226"/>
    </row>
    <row r="66" ht="19.5" customHeight="1">
      <c r="A66" s="226"/>
    </row>
    <row r="67" ht="19.5" customHeight="1">
      <c r="A67" s="226"/>
    </row>
  </sheetData>
  <sheetProtection/>
  <mergeCells count="128">
    <mergeCell ref="A3:C3"/>
    <mergeCell ref="AI11:AK12"/>
    <mergeCell ref="K29:M29"/>
    <mergeCell ref="K15:M15"/>
    <mergeCell ref="G23:N23"/>
    <mergeCell ref="W22:Y22"/>
    <mergeCell ref="W25:Y25"/>
    <mergeCell ref="A24:AP24"/>
    <mergeCell ref="K19:M19"/>
    <mergeCell ref="AI15:AK15"/>
    <mergeCell ref="K26:M26"/>
    <mergeCell ref="K28:M28"/>
    <mergeCell ref="AD7:AD12"/>
    <mergeCell ref="AQ7:AQ12"/>
    <mergeCell ref="AH11:AH12"/>
    <mergeCell ref="AF11:AF12"/>
    <mergeCell ref="AG11:AG12"/>
    <mergeCell ref="B7:B12"/>
    <mergeCell ref="B13:AP13"/>
    <mergeCell ref="W11:Y12"/>
    <mergeCell ref="K30:M30"/>
    <mergeCell ref="K27:M27"/>
    <mergeCell ref="K11:M12"/>
    <mergeCell ref="K16:M16"/>
    <mergeCell ref="K17:M17"/>
    <mergeCell ref="W33:Y33"/>
    <mergeCell ref="K14:M14"/>
    <mergeCell ref="K33:M33"/>
    <mergeCell ref="R7:R12"/>
    <mergeCell ref="W14:Y14"/>
    <mergeCell ref="AX11:AY11"/>
    <mergeCell ref="BD11:BE11"/>
    <mergeCell ref="S23:Z23"/>
    <mergeCell ref="W9:Z10"/>
    <mergeCell ref="K31:M31"/>
    <mergeCell ref="K32:M32"/>
    <mergeCell ref="K18:M18"/>
    <mergeCell ref="K9:N10"/>
    <mergeCell ref="BA11:BC11"/>
    <mergeCell ref="AR7:AR12"/>
    <mergeCell ref="S36:AP36"/>
    <mergeCell ref="A36:Q36"/>
    <mergeCell ref="K21:M21"/>
    <mergeCell ref="K22:M22"/>
    <mergeCell ref="K25:M25"/>
    <mergeCell ref="K20:M20"/>
    <mergeCell ref="G34:N34"/>
    <mergeCell ref="S34:Z34"/>
    <mergeCell ref="AE34:AL34"/>
    <mergeCell ref="W32:Y32"/>
    <mergeCell ref="C7:C12"/>
    <mergeCell ref="H11:H12"/>
    <mergeCell ref="F7:F12"/>
    <mergeCell ref="I11:I12"/>
    <mergeCell ref="G9:J10"/>
    <mergeCell ref="G11:G12"/>
    <mergeCell ref="J11:J12"/>
    <mergeCell ref="AW1:AW2"/>
    <mergeCell ref="AC9:AC12"/>
    <mergeCell ref="O9:O12"/>
    <mergeCell ref="P9:P12"/>
    <mergeCell ref="Q9:Q12"/>
    <mergeCell ref="N11:N12"/>
    <mergeCell ref="Z11:Z12"/>
    <mergeCell ref="S9:V10"/>
    <mergeCell ref="G8:Q8"/>
    <mergeCell ref="AV1:AV2"/>
    <mergeCell ref="A2:C2"/>
    <mergeCell ref="AE7:AO7"/>
    <mergeCell ref="AE8:AO8"/>
    <mergeCell ref="AE9:AH10"/>
    <mergeCell ref="E7:E12"/>
    <mergeCell ref="V11:V12"/>
    <mergeCell ref="D7:D12"/>
    <mergeCell ref="A7:A12"/>
    <mergeCell ref="D2:AQ2"/>
    <mergeCell ref="AI9:AL10"/>
    <mergeCell ref="AS6:AT6"/>
    <mergeCell ref="AS11:AT11"/>
    <mergeCell ref="AS2:AT2"/>
    <mergeCell ref="AN9:AN12"/>
    <mergeCell ref="AO9:AO12"/>
    <mergeCell ref="D3:AQ5"/>
    <mergeCell ref="AE11:AE12"/>
    <mergeCell ref="U11:U12"/>
    <mergeCell ref="S8:AC8"/>
    <mergeCell ref="T11:T12"/>
    <mergeCell ref="D1:AQ1"/>
    <mergeCell ref="G7:Q7"/>
    <mergeCell ref="D6:AQ6"/>
    <mergeCell ref="AL11:AL12"/>
    <mergeCell ref="AA9:AA12"/>
    <mergeCell ref="AB9:AB12"/>
    <mergeCell ref="S7:AC7"/>
    <mergeCell ref="AM9:AM12"/>
    <mergeCell ref="S11:S12"/>
    <mergeCell ref="AP7:AP12"/>
    <mergeCell ref="W16:Y16"/>
    <mergeCell ref="W17:Y17"/>
    <mergeCell ref="W18:Y18"/>
    <mergeCell ref="W19:Y19"/>
    <mergeCell ref="W20:Y20"/>
    <mergeCell ref="W15:Y15"/>
    <mergeCell ref="W29:Y29"/>
    <mergeCell ref="W30:Y30"/>
    <mergeCell ref="W31:Y31"/>
    <mergeCell ref="W28:Y28"/>
    <mergeCell ref="W26:Y26"/>
    <mergeCell ref="AI14:AK14"/>
    <mergeCell ref="AI16:AK16"/>
    <mergeCell ref="AI17:AK17"/>
    <mergeCell ref="AI18:AK18"/>
    <mergeCell ref="AI19:AK19"/>
    <mergeCell ref="AI20:AK20"/>
    <mergeCell ref="AI21:AK21"/>
    <mergeCell ref="AI22:AK22"/>
    <mergeCell ref="AI27:AK27"/>
    <mergeCell ref="AI28:AK28"/>
    <mergeCell ref="W27:Y27"/>
    <mergeCell ref="W21:Y21"/>
    <mergeCell ref="AI26:AK26"/>
    <mergeCell ref="AI29:AK29"/>
    <mergeCell ref="AE23:AL23"/>
    <mergeCell ref="AI30:AK30"/>
    <mergeCell ref="AI31:AK31"/>
    <mergeCell ref="AI32:AK32"/>
    <mergeCell ref="AI33:AK33"/>
    <mergeCell ref="AI25:AK25"/>
  </mergeCells>
  <conditionalFormatting sqref="AX14:AX24 AX34">
    <cfRule type="cellIs" priority="4" dxfId="0" operator="equal" stopIfTrue="1">
      <formula>1</formula>
    </cfRule>
  </conditionalFormatting>
  <conditionalFormatting sqref="AX25:AX33">
    <cfRule type="cellIs" priority="3" dxfId="0" operator="equal" stopIfTrue="1">
      <formula>1</formula>
    </cfRule>
  </conditionalFormatting>
  <printOptions horizontalCentered="1"/>
  <pageMargins left="0" right="0" top="0" bottom="0" header="0" footer="0"/>
  <pageSetup blackAndWhite="1" fitToHeight="0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0"/>
  <sheetViews>
    <sheetView view="pageBreakPreview" zoomScale="70" zoomScaleNormal="75" zoomScaleSheetLayoutView="70" zoomScalePageLayoutView="0" workbookViewId="0" topLeftCell="A1">
      <selection activeCell="K31" sqref="K31:M31"/>
    </sheetView>
  </sheetViews>
  <sheetFormatPr defaultColWidth="9.00390625" defaultRowHeight="12.75"/>
  <cols>
    <col min="1" max="1" width="9.75390625" style="8" customWidth="1"/>
    <col min="2" max="2" width="62.875" style="48" customWidth="1"/>
    <col min="3" max="3" width="32.875" style="38" customWidth="1"/>
    <col min="4" max="4" width="43.00390625" style="42" customWidth="1"/>
    <col min="5" max="5" width="5.125" style="44" customWidth="1"/>
    <col min="6" max="6" width="5.25390625" style="44" customWidth="1"/>
    <col min="7" max="7" width="12.375" style="45" customWidth="1"/>
    <col min="8" max="8" width="6.125" style="45" customWidth="1"/>
    <col min="9" max="9" width="6.375" style="45" customWidth="1"/>
    <col min="10" max="10" width="7.75390625" style="46" customWidth="1"/>
    <col min="11" max="11" width="12.875" style="46" customWidth="1"/>
    <col min="12" max="12" width="8.625" style="46" customWidth="1"/>
    <col min="13" max="13" width="10.875" style="46" customWidth="1"/>
    <col min="14" max="14" width="8.00390625" style="46" customWidth="1"/>
    <col min="15" max="15" width="6.00390625" style="46" customWidth="1"/>
    <col min="16" max="17" width="5.375" style="46" customWidth="1"/>
    <col min="18" max="18" width="2.125" style="46" customWidth="1"/>
    <col min="19" max="19" width="12.375" style="46" customWidth="1"/>
    <col min="20" max="20" width="8.125" style="46" customWidth="1"/>
    <col min="21" max="21" width="6.625" style="45" customWidth="1"/>
    <col min="22" max="22" width="7.875" style="46" customWidth="1"/>
    <col min="23" max="23" width="12.00390625" style="46" customWidth="1"/>
    <col min="24" max="24" width="8.25390625" style="46" customWidth="1"/>
    <col min="25" max="25" width="10.875" style="46" customWidth="1"/>
    <col min="26" max="26" width="8.25390625" style="46" customWidth="1"/>
    <col min="27" max="27" width="5.75390625" style="46" customWidth="1"/>
    <col min="28" max="29" width="5.125" style="46" customWidth="1"/>
    <col min="30" max="30" width="1.625" style="46" customWidth="1"/>
    <col min="31" max="31" width="12.625" style="46" customWidth="1"/>
    <col min="32" max="32" width="8.125" style="46" customWidth="1"/>
    <col min="33" max="33" width="6.875" style="45" customWidth="1"/>
    <col min="34" max="34" width="7.375" style="46" customWidth="1"/>
    <col min="35" max="35" width="11.75390625" style="46" customWidth="1"/>
    <col min="36" max="36" width="9.625" style="46" customWidth="1"/>
    <col min="37" max="37" width="10.125" style="46" customWidth="1"/>
    <col min="38" max="38" width="7.25390625" style="46" customWidth="1"/>
    <col min="39" max="39" width="5.75390625" style="46" customWidth="1"/>
    <col min="40" max="42" width="5.625" style="46" customWidth="1"/>
    <col min="43" max="43" width="3.25390625" style="46" customWidth="1"/>
    <col min="44" max="44" width="2.75390625" style="0" customWidth="1"/>
    <col min="45" max="45" width="6.125" style="0" customWidth="1"/>
    <col min="46" max="46" width="8.25390625" style="0" customWidth="1"/>
    <col min="47" max="47" width="11.375" style="0" customWidth="1"/>
    <col min="48" max="48" width="7.00390625" style="26" customWidth="1"/>
    <col min="50" max="50" width="7.375" style="0" customWidth="1"/>
    <col min="54" max="54" width="10.375" style="0" customWidth="1"/>
    <col min="55" max="55" width="6.75390625" style="0" customWidth="1"/>
  </cols>
  <sheetData>
    <row r="1" spans="1:49" ht="60">
      <c r="A1" s="116"/>
      <c r="B1" s="117" t="s">
        <v>44</v>
      </c>
      <c r="C1" s="115"/>
      <c r="D1" s="548" t="s">
        <v>80</v>
      </c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S1" s="126" t="s">
        <v>43</v>
      </c>
      <c r="AT1" s="54"/>
      <c r="AV1" s="451" t="s">
        <v>32</v>
      </c>
      <c r="AW1" s="451" t="s">
        <v>33</v>
      </c>
    </row>
    <row r="2" spans="1:49" ht="47.25" customHeight="1">
      <c r="A2" s="561" t="s">
        <v>118</v>
      </c>
      <c r="B2" s="561"/>
      <c r="C2" s="561"/>
      <c r="D2" s="551" t="s">
        <v>48</v>
      </c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S2" s="440">
        <f>'СТР 1 сем'!AS2:AT2</f>
        <v>42664</v>
      </c>
      <c r="AT2" s="441"/>
      <c r="AV2" s="451"/>
      <c r="AW2" s="451"/>
    </row>
    <row r="3" spans="1:49" ht="44.25" customHeight="1">
      <c r="A3" s="143"/>
      <c r="B3" s="578" t="s">
        <v>119</v>
      </c>
      <c r="C3" s="579"/>
      <c r="D3" s="142"/>
      <c r="E3" s="142"/>
      <c r="F3" s="142"/>
      <c r="G3" s="142"/>
      <c r="H3" s="142"/>
      <c r="I3" s="142"/>
      <c r="J3" s="142"/>
      <c r="K3" s="549" t="s">
        <v>120</v>
      </c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142"/>
      <c r="AJ3" s="142"/>
      <c r="AK3" s="142"/>
      <c r="AL3" s="142"/>
      <c r="AM3" s="142"/>
      <c r="AN3" s="142"/>
      <c r="AO3" s="142"/>
      <c r="AP3" s="142"/>
      <c r="AQ3" s="142"/>
      <c r="AS3" s="140"/>
      <c r="AT3" s="141"/>
      <c r="AV3" s="139"/>
      <c r="AW3" s="139"/>
    </row>
    <row r="4" spans="1:49" ht="42.75" customHeight="1">
      <c r="A4" s="143"/>
      <c r="B4" s="143"/>
      <c r="C4" s="143"/>
      <c r="D4" s="142"/>
      <c r="E4" s="142"/>
      <c r="F4" s="142"/>
      <c r="G4" s="142"/>
      <c r="H4" s="142"/>
      <c r="I4" s="142"/>
      <c r="J4" s="142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142"/>
      <c r="AJ4" s="142"/>
      <c r="AK4" s="142"/>
      <c r="AL4" s="142"/>
      <c r="AM4" s="142"/>
      <c r="AN4" s="142"/>
      <c r="AO4" s="142"/>
      <c r="AP4" s="142"/>
      <c r="AQ4" s="142"/>
      <c r="AS4" s="140"/>
      <c r="AT4" s="141"/>
      <c r="AV4" s="139"/>
      <c r="AW4" s="139"/>
    </row>
    <row r="5" spans="1:49" s="12" customFormat="1" ht="37.5" customHeight="1" thickBot="1">
      <c r="A5" s="39"/>
      <c r="B5" s="40"/>
      <c r="C5" s="41"/>
      <c r="D5" s="552" t="s">
        <v>68</v>
      </c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S5" s="440">
        <f>'СТР 1 сем'!AS6</f>
        <v>42291</v>
      </c>
      <c r="AT5" s="441"/>
      <c r="AU5" s="67">
        <v>6</v>
      </c>
      <c r="AV5" s="67">
        <v>8</v>
      </c>
      <c r="AW5" s="67">
        <v>3</v>
      </c>
    </row>
    <row r="6" spans="1:47" s="231" customFormat="1" ht="27" customHeight="1" thickBot="1">
      <c r="A6" s="572" t="s">
        <v>51</v>
      </c>
      <c r="B6" s="576" t="s">
        <v>54</v>
      </c>
      <c r="C6" s="575" t="s">
        <v>11</v>
      </c>
      <c r="D6" s="577" t="s">
        <v>64</v>
      </c>
      <c r="E6" s="570" t="s">
        <v>3</v>
      </c>
      <c r="F6" s="570" t="s">
        <v>4</v>
      </c>
      <c r="G6" s="563" t="s">
        <v>65</v>
      </c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54"/>
      <c r="S6" s="542" t="s">
        <v>66</v>
      </c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54"/>
      <c r="AE6" s="568" t="s">
        <v>67</v>
      </c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7" t="s">
        <v>35</v>
      </c>
      <c r="AQ6" s="558" t="s">
        <v>3</v>
      </c>
      <c r="AR6" s="558" t="s">
        <v>4</v>
      </c>
      <c r="AS6" s="230"/>
      <c r="AT6" s="230"/>
      <c r="AU6" s="230"/>
    </row>
    <row r="7" spans="1:47" s="231" customFormat="1" ht="30.75" customHeight="1" thickBot="1">
      <c r="A7" s="573"/>
      <c r="B7" s="576"/>
      <c r="C7" s="575"/>
      <c r="D7" s="577"/>
      <c r="E7" s="570"/>
      <c r="F7" s="570"/>
      <c r="G7" s="556" t="s">
        <v>5</v>
      </c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4"/>
      <c r="S7" s="562" t="s">
        <v>5</v>
      </c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54"/>
      <c r="AE7" s="536" t="s">
        <v>5</v>
      </c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67"/>
      <c r="AQ7" s="559"/>
      <c r="AR7" s="559"/>
      <c r="AS7" s="232"/>
      <c r="AT7" s="232"/>
      <c r="AU7" s="232"/>
    </row>
    <row r="8" spans="1:47" s="231" customFormat="1" ht="18.75" customHeight="1" thickBot="1">
      <c r="A8" s="573"/>
      <c r="B8" s="576"/>
      <c r="C8" s="575"/>
      <c r="D8" s="577"/>
      <c r="E8" s="570"/>
      <c r="F8" s="570"/>
      <c r="G8" s="556" t="s">
        <v>29</v>
      </c>
      <c r="H8" s="556"/>
      <c r="I8" s="556"/>
      <c r="J8" s="556"/>
      <c r="K8" s="556" t="s">
        <v>30</v>
      </c>
      <c r="L8" s="556"/>
      <c r="M8" s="556"/>
      <c r="N8" s="556"/>
      <c r="O8" s="544" t="s">
        <v>57</v>
      </c>
      <c r="P8" s="545" t="s">
        <v>33</v>
      </c>
      <c r="Q8" s="545" t="s">
        <v>34</v>
      </c>
      <c r="R8" s="554"/>
      <c r="S8" s="562" t="s">
        <v>29</v>
      </c>
      <c r="T8" s="562"/>
      <c r="U8" s="562"/>
      <c r="V8" s="562"/>
      <c r="W8" s="562" t="s">
        <v>30</v>
      </c>
      <c r="X8" s="562"/>
      <c r="Y8" s="562"/>
      <c r="Z8" s="562"/>
      <c r="AA8" s="580" t="s">
        <v>57</v>
      </c>
      <c r="AB8" s="543" t="s">
        <v>33</v>
      </c>
      <c r="AC8" s="543" t="s">
        <v>34</v>
      </c>
      <c r="AD8" s="554"/>
      <c r="AE8" s="536" t="s">
        <v>29</v>
      </c>
      <c r="AF8" s="536"/>
      <c r="AG8" s="536"/>
      <c r="AH8" s="536"/>
      <c r="AI8" s="536" t="s">
        <v>30</v>
      </c>
      <c r="AJ8" s="536"/>
      <c r="AK8" s="536"/>
      <c r="AL8" s="536"/>
      <c r="AM8" s="571" t="s">
        <v>57</v>
      </c>
      <c r="AN8" s="547" t="s">
        <v>33</v>
      </c>
      <c r="AO8" s="547" t="s">
        <v>34</v>
      </c>
      <c r="AP8" s="567"/>
      <c r="AQ8" s="559"/>
      <c r="AR8" s="559"/>
      <c r="AS8" s="232"/>
      <c r="AT8" s="232"/>
      <c r="AU8" s="232"/>
    </row>
    <row r="9" spans="1:47" s="231" customFormat="1" ht="18.75" customHeight="1" thickBot="1">
      <c r="A9" s="573"/>
      <c r="B9" s="576"/>
      <c r="C9" s="575"/>
      <c r="D9" s="577"/>
      <c r="E9" s="570"/>
      <c r="F9" s="570"/>
      <c r="G9" s="556"/>
      <c r="H9" s="556"/>
      <c r="I9" s="556"/>
      <c r="J9" s="556"/>
      <c r="K9" s="556"/>
      <c r="L9" s="556"/>
      <c r="M9" s="556"/>
      <c r="N9" s="556"/>
      <c r="O9" s="544"/>
      <c r="P9" s="545"/>
      <c r="Q9" s="545"/>
      <c r="R9" s="554"/>
      <c r="S9" s="562"/>
      <c r="T9" s="562"/>
      <c r="U9" s="562"/>
      <c r="V9" s="562"/>
      <c r="W9" s="562"/>
      <c r="X9" s="562"/>
      <c r="Y9" s="562"/>
      <c r="Z9" s="562"/>
      <c r="AA9" s="580"/>
      <c r="AB9" s="543"/>
      <c r="AC9" s="543"/>
      <c r="AD9" s="554"/>
      <c r="AE9" s="536"/>
      <c r="AF9" s="536"/>
      <c r="AG9" s="536"/>
      <c r="AH9" s="536"/>
      <c r="AI9" s="536"/>
      <c r="AJ9" s="536"/>
      <c r="AK9" s="536"/>
      <c r="AL9" s="536"/>
      <c r="AM9" s="571"/>
      <c r="AN9" s="547"/>
      <c r="AO9" s="547"/>
      <c r="AP9" s="567"/>
      <c r="AQ9" s="559"/>
      <c r="AR9" s="559"/>
      <c r="AS9" s="232"/>
      <c r="AT9" s="232"/>
      <c r="AU9" s="232"/>
    </row>
    <row r="10" spans="1:57" s="231" customFormat="1" ht="21.75" customHeight="1" thickBot="1">
      <c r="A10" s="573"/>
      <c r="B10" s="576"/>
      <c r="C10" s="575"/>
      <c r="D10" s="577"/>
      <c r="E10" s="570"/>
      <c r="F10" s="570"/>
      <c r="G10" s="556" t="s">
        <v>6</v>
      </c>
      <c r="H10" s="556" t="s">
        <v>26</v>
      </c>
      <c r="I10" s="556" t="s">
        <v>7</v>
      </c>
      <c r="J10" s="556" t="s">
        <v>52</v>
      </c>
      <c r="K10" s="556" t="s">
        <v>6</v>
      </c>
      <c r="L10" s="555" t="s">
        <v>31</v>
      </c>
      <c r="M10" s="583" t="s">
        <v>38</v>
      </c>
      <c r="N10" s="555" t="s">
        <v>52</v>
      </c>
      <c r="O10" s="544"/>
      <c r="P10" s="545"/>
      <c r="Q10" s="545"/>
      <c r="R10" s="554"/>
      <c r="S10" s="562" t="s">
        <v>6</v>
      </c>
      <c r="T10" s="562" t="s">
        <v>26</v>
      </c>
      <c r="U10" s="562" t="s">
        <v>7</v>
      </c>
      <c r="V10" s="562" t="s">
        <v>52</v>
      </c>
      <c r="W10" s="562" t="s">
        <v>6</v>
      </c>
      <c r="X10" s="541" t="s">
        <v>31</v>
      </c>
      <c r="Y10" s="582" t="s">
        <v>38</v>
      </c>
      <c r="Z10" s="541" t="s">
        <v>52</v>
      </c>
      <c r="AA10" s="580"/>
      <c r="AB10" s="543"/>
      <c r="AC10" s="543"/>
      <c r="AD10" s="554"/>
      <c r="AE10" s="536" t="s">
        <v>6</v>
      </c>
      <c r="AF10" s="536" t="s">
        <v>26</v>
      </c>
      <c r="AG10" s="536" t="s">
        <v>7</v>
      </c>
      <c r="AH10" s="536" t="s">
        <v>52</v>
      </c>
      <c r="AI10" s="536" t="s">
        <v>6</v>
      </c>
      <c r="AJ10" s="569" t="s">
        <v>31</v>
      </c>
      <c r="AK10" s="546" t="s">
        <v>38</v>
      </c>
      <c r="AL10" s="569" t="s">
        <v>52</v>
      </c>
      <c r="AM10" s="571"/>
      <c r="AN10" s="547"/>
      <c r="AO10" s="547"/>
      <c r="AP10" s="567"/>
      <c r="AQ10" s="559"/>
      <c r="AR10" s="559"/>
      <c r="AS10" s="557" t="s">
        <v>20</v>
      </c>
      <c r="AT10" s="557"/>
      <c r="AU10" s="232">
        <v>23</v>
      </c>
      <c r="AV10" s="232">
        <v>23</v>
      </c>
      <c r="AW10" s="232">
        <v>24</v>
      </c>
      <c r="AX10" s="565" t="s">
        <v>21</v>
      </c>
      <c r="AY10" s="566"/>
      <c r="AZ10" s="156" t="s">
        <v>7</v>
      </c>
      <c r="BA10" s="564" t="s">
        <v>24</v>
      </c>
      <c r="BB10" s="564"/>
      <c r="BC10" s="564"/>
      <c r="BD10" s="557" t="s">
        <v>40</v>
      </c>
      <c r="BE10" s="557"/>
    </row>
    <row r="11" spans="1:57" s="237" customFormat="1" ht="35.25" customHeight="1" thickBot="1">
      <c r="A11" s="574"/>
      <c r="B11" s="576"/>
      <c r="C11" s="575"/>
      <c r="D11" s="577"/>
      <c r="E11" s="570"/>
      <c r="F11" s="570"/>
      <c r="G11" s="556"/>
      <c r="H11" s="556"/>
      <c r="I11" s="556"/>
      <c r="J11" s="556"/>
      <c r="K11" s="556"/>
      <c r="L11" s="555"/>
      <c r="M11" s="583"/>
      <c r="N11" s="555"/>
      <c r="O11" s="544"/>
      <c r="P11" s="545"/>
      <c r="Q11" s="545"/>
      <c r="R11" s="554"/>
      <c r="S11" s="562"/>
      <c r="T11" s="562"/>
      <c r="U11" s="562"/>
      <c r="V11" s="562"/>
      <c r="W11" s="562"/>
      <c r="X11" s="541"/>
      <c r="Y11" s="582"/>
      <c r="Z11" s="541"/>
      <c r="AA11" s="580"/>
      <c r="AB11" s="543"/>
      <c r="AC11" s="543"/>
      <c r="AD11" s="554"/>
      <c r="AE11" s="536"/>
      <c r="AF11" s="536"/>
      <c r="AG11" s="536"/>
      <c r="AH11" s="536"/>
      <c r="AI11" s="536"/>
      <c r="AJ11" s="569"/>
      <c r="AK11" s="546"/>
      <c r="AL11" s="569"/>
      <c r="AM11" s="571"/>
      <c r="AN11" s="547"/>
      <c r="AO11" s="547"/>
      <c r="AP11" s="567"/>
      <c r="AQ11" s="560"/>
      <c r="AR11" s="560"/>
      <c r="AS11" s="233" t="s">
        <v>9</v>
      </c>
      <c r="AT11" s="233" t="s">
        <v>10</v>
      </c>
      <c r="AU11" s="234" t="s">
        <v>16</v>
      </c>
      <c r="AV11" s="234" t="s">
        <v>17</v>
      </c>
      <c r="AW11" s="234" t="s">
        <v>18</v>
      </c>
      <c r="AX11" s="234" t="s">
        <v>22</v>
      </c>
      <c r="AY11" s="234" t="s">
        <v>15</v>
      </c>
      <c r="AZ11" s="235" t="s">
        <v>23</v>
      </c>
      <c r="BA11" s="234" t="s">
        <v>27</v>
      </c>
      <c r="BB11" s="234" t="s">
        <v>28</v>
      </c>
      <c r="BC11" s="234" t="s">
        <v>25</v>
      </c>
      <c r="BD11" s="236" t="s">
        <v>9</v>
      </c>
      <c r="BE11" s="236" t="s">
        <v>10</v>
      </c>
    </row>
    <row r="12" spans="1:60" s="3" customFormat="1" ht="49.5" customHeight="1" thickBot="1">
      <c r="A12" s="312">
        <v>1</v>
      </c>
      <c r="B12" s="307" t="s">
        <v>0</v>
      </c>
      <c r="C12" s="209" t="s">
        <v>12</v>
      </c>
      <c r="D12" s="307" t="s">
        <v>147</v>
      </c>
      <c r="E12" s="176">
        <v>1</v>
      </c>
      <c r="F12" s="176">
        <v>1</v>
      </c>
      <c r="G12" s="172">
        <v>44110</v>
      </c>
      <c r="H12" s="138" t="s">
        <v>47</v>
      </c>
      <c r="I12" s="173" t="s">
        <v>146</v>
      </c>
      <c r="J12" s="173">
        <v>6</v>
      </c>
      <c r="K12" s="537" t="s">
        <v>101</v>
      </c>
      <c r="L12" s="538"/>
      <c r="M12" s="539"/>
      <c r="N12" s="174">
        <v>6</v>
      </c>
      <c r="O12" s="174">
        <v>8</v>
      </c>
      <c r="P12" s="174">
        <v>3</v>
      </c>
      <c r="Q12" s="175">
        <f aca="true" t="shared" si="0" ref="Q12:Q33">SUM(N12:P12)+J12</f>
        <v>23</v>
      </c>
      <c r="R12" s="176"/>
      <c r="S12" s="310">
        <v>44145</v>
      </c>
      <c r="T12" s="177" t="str">
        <f aca="true" t="shared" si="1" ref="T12:V13">H12</f>
        <v> 3-4</v>
      </c>
      <c r="U12" s="177" t="str">
        <f t="shared" si="1"/>
        <v>506                                                                                                                       504</v>
      </c>
      <c r="V12" s="177">
        <f t="shared" si="1"/>
        <v>6</v>
      </c>
      <c r="W12" s="533" t="s">
        <v>83</v>
      </c>
      <c r="X12" s="534"/>
      <c r="Y12" s="535"/>
      <c r="Z12" s="178">
        <f>N12</f>
        <v>6</v>
      </c>
      <c r="AA12" s="179">
        <v>8</v>
      </c>
      <c r="AB12" s="179">
        <v>4</v>
      </c>
      <c r="AC12" s="180">
        <f aca="true" t="shared" si="2" ref="AC12:AC32">SUM(Z12:AB12)+V12</f>
        <v>24</v>
      </c>
      <c r="AD12" s="181"/>
      <c r="AE12" s="311">
        <v>44187</v>
      </c>
      <c r="AF12" s="182" t="str">
        <f aca="true" t="shared" si="3" ref="AF12:AH13">H12</f>
        <v> 3-4</v>
      </c>
      <c r="AG12" s="182" t="str">
        <f t="shared" si="3"/>
        <v>506                                                                                                                       504</v>
      </c>
      <c r="AH12" s="182">
        <f t="shared" si="3"/>
        <v>6</v>
      </c>
      <c r="AI12" s="540" t="s">
        <v>84</v>
      </c>
      <c r="AJ12" s="534"/>
      <c r="AK12" s="535"/>
      <c r="AL12" s="183">
        <f>Z12</f>
        <v>6</v>
      </c>
      <c r="AM12" s="184">
        <v>8</v>
      </c>
      <c r="AN12" s="184">
        <v>4</v>
      </c>
      <c r="AO12" s="185">
        <f aca="true" t="shared" si="4" ref="AO12:AO33">SUM(AL12:AN12)+AH12</f>
        <v>24</v>
      </c>
      <c r="AP12" s="193">
        <f aca="true" t="shared" si="5" ref="AP12:AP33">AO12+AC12+Q12</f>
        <v>71</v>
      </c>
      <c r="AQ12" s="43">
        <f>E12</f>
        <v>1</v>
      </c>
      <c r="AR12" s="10">
        <v>1</v>
      </c>
      <c r="AS12" s="35">
        <v>42</v>
      </c>
      <c r="AT12" s="35">
        <v>48</v>
      </c>
      <c r="AU12" s="36" t="str">
        <f>TEXT(G12,"ДДДДДДД")</f>
        <v>вторник</v>
      </c>
      <c r="AV12" s="36" t="str">
        <f>TEXT(S12,"ДДДДДДД")</f>
        <v>вторник</v>
      </c>
      <c r="AW12" s="36" t="str">
        <f>TEXT(AE12,"ДДДДДДД")</f>
        <v>вторник</v>
      </c>
      <c r="AX12" s="65">
        <v>4</v>
      </c>
      <c r="AY12" s="51" t="str">
        <f>IF(AX12=3,"5-6",IF(AX12=4,"7-8","9-10"))</f>
        <v>7-8</v>
      </c>
      <c r="AZ12" s="31">
        <v>23</v>
      </c>
      <c r="BA12" s="75" t="s">
        <v>37</v>
      </c>
      <c r="BB12" s="125" t="s">
        <v>42</v>
      </c>
      <c r="BC12" s="77">
        <v>6</v>
      </c>
      <c r="BD12" s="87">
        <v>44</v>
      </c>
      <c r="BE12" s="129">
        <v>35</v>
      </c>
      <c r="BF12" s="2"/>
      <c r="BG12" s="2"/>
      <c r="BH12" s="1"/>
    </row>
    <row r="13" spans="1:60" s="3" customFormat="1" ht="36" customHeight="1" thickBot="1">
      <c r="A13" s="301">
        <v>2</v>
      </c>
      <c r="B13" s="308" t="s">
        <v>49</v>
      </c>
      <c r="C13" s="211" t="s">
        <v>12</v>
      </c>
      <c r="D13" s="308" t="s">
        <v>121</v>
      </c>
      <c r="E13" s="161">
        <v>1</v>
      </c>
      <c r="F13" s="161">
        <v>1</v>
      </c>
      <c r="G13" s="94">
        <v>44111</v>
      </c>
      <c r="H13" s="155" t="s">
        <v>46</v>
      </c>
      <c r="I13" s="96">
        <v>267</v>
      </c>
      <c r="J13" s="96">
        <v>6</v>
      </c>
      <c r="K13" s="509" t="s">
        <v>132</v>
      </c>
      <c r="L13" s="510"/>
      <c r="M13" s="511"/>
      <c r="N13" s="98">
        <f aca="true" t="shared" si="6" ref="N13:N20">BC13</f>
        <v>6</v>
      </c>
      <c r="O13" s="98">
        <v>8</v>
      </c>
      <c r="P13" s="98">
        <v>3</v>
      </c>
      <c r="Q13" s="99">
        <f t="shared" si="0"/>
        <v>23</v>
      </c>
      <c r="R13" s="10"/>
      <c r="S13" s="104">
        <v>44146</v>
      </c>
      <c r="T13" s="105" t="str">
        <f t="shared" si="1"/>
        <v> 5-6</v>
      </c>
      <c r="U13" s="105">
        <f t="shared" si="1"/>
        <v>267</v>
      </c>
      <c r="V13" s="105">
        <f t="shared" si="1"/>
        <v>6</v>
      </c>
      <c r="W13" s="512" t="s">
        <v>133</v>
      </c>
      <c r="X13" s="513"/>
      <c r="Y13" s="514"/>
      <c r="Z13" s="113">
        <f>N13</f>
        <v>6</v>
      </c>
      <c r="AA13" s="107">
        <v>8</v>
      </c>
      <c r="AB13" s="107">
        <v>3</v>
      </c>
      <c r="AC13" s="108">
        <f t="shared" si="2"/>
        <v>23</v>
      </c>
      <c r="AD13" s="11"/>
      <c r="AE13" s="263">
        <v>44188</v>
      </c>
      <c r="AF13" s="264" t="str">
        <f t="shared" si="3"/>
        <v> 5-6</v>
      </c>
      <c r="AG13" s="86">
        <f t="shared" si="3"/>
        <v>267</v>
      </c>
      <c r="AH13" s="86">
        <f t="shared" si="3"/>
        <v>6</v>
      </c>
      <c r="AI13" s="515" t="s">
        <v>134</v>
      </c>
      <c r="AJ13" s="513"/>
      <c r="AK13" s="514"/>
      <c r="AL13" s="103">
        <f>Z13</f>
        <v>6</v>
      </c>
      <c r="AM13" s="88">
        <v>8</v>
      </c>
      <c r="AN13" s="88">
        <v>4</v>
      </c>
      <c r="AO13" s="89">
        <f t="shared" si="4"/>
        <v>24</v>
      </c>
      <c r="AP13" s="207">
        <f t="shared" si="5"/>
        <v>70</v>
      </c>
      <c r="AQ13" s="190">
        <f>E13</f>
        <v>1</v>
      </c>
      <c r="AR13" s="186">
        <f>F13</f>
        <v>1</v>
      </c>
      <c r="AS13" s="170">
        <v>42</v>
      </c>
      <c r="AT13" s="22">
        <v>48</v>
      </c>
      <c r="AU13" s="27" t="str">
        <f>TEXT(G13,"ДДДДДДД")</f>
        <v>среда</v>
      </c>
      <c r="AV13" s="27" t="str">
        <f>TEXT(S13,"ДДДДДДД")</f>
        <v>среда</v>
      </c>
      <c r="AW13" s="27" t="str">
        <f>TEXT(AE13,"ДДДДДДД")</f>
        <v>среда</v>
      </c>
      <c r="AX13" s="50">
        <v>4</v>
      </c>
      <c r="AY13" s="53" t="str">
        <f aca="true" t="shared" si="7" ref="AY13:AY20">IF(AX13=3,"5-6",IF(AX13=4,"7-8","9-10"))</f>
        <v>7-8</v>
      </c>
      <c r="AZ13" s="32">
        <v>211</v>
      </c>
      <c r="BA13" s="69" t="s">
        <v>39</v>
      </c>
      <c r="BB13" s="127" t="s">
        <v>42</v>
      </c>
      <c r="BC13" s="70">
        <v>6</v>
      </c>
      <c r="BD13" s="87">
        <v>40</v>
      </c>
      <c r="BE13" s="129">
        <v>41</v>
      </c>
      <c r="BF13" s="2"/>
      <c r="BG13" s="2"/>
      <c r="BH13" s="1"/>
    </row>
    <row r="14" spans="1:60" s="4" customFormat="1" ht="41.25" thickBot="1">
      <c r="A14" s="228">
        <v>3</v>
      </c>
      <c r="B14" s="247" t="s">
        <v>82</v>
      </c>
      <c r="C14" s="211" t="s">
        <v>13</v>
      </c>
      <c r="D14" s="302" t="s">
        <v>81</v>
      </c>
      <c r="E14" s="10">
        <v>1</v>
      </c>
      <c r="F14" s="10">
        <v>1</v>
      </c>
      <c r="G14" s="262">
        <v>44109</v>
      </c>
      <c r="H14" s="138" t="s">
        <v>46</v>
      </c>
      <c r="I14" s="102">
        <v>210</v>
      </c>
      <c r="J14" s="102">
        <v>6</v>
      </c>
      <c r="K14" s="509" t="s">
        <v>132</v>
      </c>
      <c r="L14" s="510"/>
      <c r="M14" s="511"/>
      <c r="N14" s="97">
        <f t="shared" si="6"/>
        <v>6</v>
      </c>
      <c r="O14" s="118">
        <v>8</v>
      </c>
      <c r="P14" s="118">
        <v>3</v>
      </c>
      <c r="Q14" s="198">
        <f t="shared" si="0"/>
        <v>23</v>
      </c>
      <c r="R14" s="9"/>
      <c r="S14" s="289">
        <v>44144</v>
      </c>
      <c r="T14" s="290" t="s">
        <v>45</v>
      </c>
      <c r="U14" s="102">
        <v>210</v>
      </c>
      <c r="V14" s="261">
        <f aca="true" t="shared" si="8" ref="V14:V21">J14</f>
        <v>6</v>
      </c>
      <c r="W14" s="512" t="s">
        <v>133</v>
      </c>
      <c r="X14" s="513"/>
      <c r="Y14" s="514"/>
      <c r="Z14" s="300">
        <v>6</v>
      </c>
      <c r="AA14" s="291">
        <v>8</v>
      </c>
      <c r="AB14" s="291">
        <v>3</v>
      </c>
      <c r="AC14" s="292">
        <f t="shared" si="2"/>
        <v>23</v>
      </c>
      <c r="AD14" s="293"/>
      <c r="AE14" s="298">
        <v>44186</v>
      </c>
      <c r="AF14" s="299" t="s">
        <v>45</v>
      </c>
      <c r="AG14" s="102">
        <v>210</v>
      </c>
      <c r="AH14" s="227">
        <f>$AU$6</f>
        <v>0</v>
      </c>
      <c r="AI14" s="515" t="s">
        <v>134</v>
      </c>
      <c r="AJ14" s="513"/>
      <c r="AK14" s="514"/>
      <c r="AL14" s="294">
        <v>6</v>
      </c>
      <c r="AM14" s="295">
        <v>8</v>
      </c>
      <c r="AN14" s="295">
        <v>4</v>
      </c>
      <c r="AO14" s="296">
        <v>24</v>
      </c>
      <c r="AP14" s="206">
        <f t="shared" si="5"/>
        <v>70</v>
      </c>
      <c r="AQ14" s="152">
        <f aca="true" t="shared" si="9" ref="AQ14:AR19">E14</f>
        <v>1</v>
      </c>
      <c r="AR14" s="187">
        <f t="shared" si="9"/>
        <v>1</v>
      </c>
      <c r="AS14" s="170">
        <v>42</v>
      </c>
      <c r="AT14" s="22">
        <v>48</v>
      </c>
      <c r="AU14" s="27" t="str">
        <f>TEXT(G14,"ДДДДДДД")</f>
        <v>понедельник</v>
      </c>
      <c r="AV14" s="27" t="str">
        <f>TEXT(S14,"ДДДДДДД")</f>
        <v>понедельник</v>
      </c>
      <c r="AW14" s="27" t="str">
        <f>TEXT(AE14,"ДДДДДДД")</f>
        <v>понедельник</v>
      </c>
      <c r="AX14" s="28">
        <v>4</v>
      </c>
      <c r="AY14" s="53" t="str">
        <f t="shared" si="7"/>
        <v>7-8</v>
      </c>
      <c r="AZ14" s="32">
        <v>211</v>
      </c>
      <c r="BA14" s="66" t="str">
        <f>BA13</f>
        <v>107,111</v>
      </c>
      <c r="BB14" s="66" t="str">
        <f>BB13</f>
        <v>9,00-11,00</v>
      </c>
      <c r="BC14" s="71">
        <f>$BC$13</f>
        <v>6</v>
      </c>
      <c r="BD14" s="128">
        <f>BD13</f>
        <v>40</v>
      </c>
      <c r="BE14" s="128">
        <f>BE13</f>
        <v>41</v>
      </c>
      <c r="BF14" s="2"/>
      <c r="BG14" s="2"/>
      <c r="BH14" s="1"/>
    </row>
    <row r="15" spans="1:60" s="15" customFormat="1" ht="60" customHeight="1" thickBot="1">
      <c r="A15" s="228">
        <v>4</v>
      </c>
      <c r="B15" s="247" t="s">
        <v>1</v>
      </c>
      <c r="C15" s="210" t="s">
        <v>12</v>
      </c>
      <c r="D15" s="247" t="s">
        <v>131</v>
      </c>
      <c r="E15" s="6">
        <v>1</v>
      </c>
      <c r="F15" s="6">
        <v>1.2</v>
      </c>
      <c r="G15" s="146">
        <v>44106</v>
      </c>
      <c r="H15" s="138" t="s">
        <v>46</v>
      </c>
      <c r="I15" s="95" t="s">
        <v>150</v>
      </c>
      <c r="J15" s="95">
        <v>6</v>
      </c>
      <c r="K15" s="509" t="s">
        <v>132</v>
      </c>
      <c r="L15" s="510"/>
      <c r="M15" s="511"/>
      <c r="N15" s="97">
        <f t="shared" si="6"/>
        <v>6</v>
      </c>
      <c r="O15" s="97">
        <v>8</v>
      </c>
      <c r="P15" s="97">
        <v>3</v>
      </c>
      <c r="Q15" s="120">
        <f t="shared" si="0"/>
        <v>23</v>
      </c>
      <c r="R15" s="6"/>
      <c r="S15" s="106">
        <f>G15+AS15</f>
        <v>44148</v>
      </c>
      <c r="T15" s="109" t="str">
        <f aca="true" t="shared" si="10" ref="T15:U20">H15</f>
        <v> 5-6</v>
      </c>
      <c r="U15" s="109" t="str">
        <f t="shared" si="10"/>
        <v>507  204           210</v>
      </c>
      <c r="V15" s="109">
        <f t="shared" si="8"/>
        <v>6</v>
      </c>
      <c r="W15" s="512" t="s">
        <v>133</v>
      </c>
      <c r="X15" s="513"/>
      <c r="Y15" s="514"/>
      <c r="Z15" s="147">
        <f aca="true" t="shared" si="11" ref="Z15:Z20">N15</f>
        <v>6</v>
      </c>
      <c r="AA15" s="148">
        <v>8</v>
      </c>
      <c r="AB15" s="148">
        <v>3</v>
      </c>
      <c r="AC15" s="149">
        <f t="shared" si="2"/>
        <v>23</v>
      </c>
      <c r="AD15" s="150"/>
      <c r="AE15" s="256">
        <v>44190</v>
      </c>
      <c r="AF15" s="239" t="str">
        <f aca="true" t="shared" si="12" ref="AF15:AH20">H15</f>
        <v> 5-6</v>
      </c>
      <c r="AG15" s="85" t="str">
        <f t="shared" si="12"/>
        <v>507  204           210</v>
      </c>
      <c r="AH15" s="85">
        <f t="shared" si="12"/>
        <v>6</v>
      </c>
      <c r="AI15" s="515" t="s">
        <v>134</v>
      </c>
      <c r="AJ15" s="513"/>
      <c r="AK15" s="514"/>
      <c r="AL15" s="151">
        <f aca="true" t="shared" si="13" ref="AL15:AL20">Z15</f>
        <v>6</v>
      </c>
      <c r="AM15" s="87">
        <v>8</v>
      </c>
      <c r="AN15" s="87">
        <v>4</v>
      </c>
      <c r="AO15" s="114">
        <f t="shared" si="4"/>
        <v>24</v>
      </c>
      <c r="AP15" s="195">
        <f t="shared" si="5"/>
        <v>70</v>
      </c>
      <c r="AQ15" s="152">
        <f t="shared" si="9"/>
        <v>1</v>
      </c>
      <c r="AR15" s="187">
        <f t="shared" si="9"/>
        <v>1.2</v>
      </c>
      <c r="AS15" s="170">
        <v>42</v>
      </c>
      <c r="AT15" s="22">
        <v>35</v>
      </c>
      <c r="AU15" s="27" t="str">
        <f aca="true" t="shared" si="14" ref="AU15:AU20">TEXT(G15,"ДДДДДДД")</f>
        <v>пятница</v>
      </c>
      <c r="AV15" s="27" t="str">
        <f aca="true" t="shared" si="15" ref="AV15:AV20">TEXT(S15,"ДДДДДДД")</f>
        <v>пятница</v>
      </c>
      <c r="AW15" s="27" t="str">
        <f aca="true" t="shared" si="16" ref="AW15:AW20">TEXT(AE15,"ДДДДДДД")</f>
        <v>пятница</v>
      </c>
      <c r="AX15" s="28">
        <v>4</v>
      </c>
      <c r="AY15" s="53" t="str">
        <f t="shared" si="7"/>
        <v>7-8</v>
      </c>
      <c r="AZ15" s="32">
        <v>211</v>
      </c>
      <c r="BA15" s="66" t="str">
        <f aca="true" t="shared" si="17" ref="BA15:BB20">BA14</f>
        <v>107,111</v>
      </c>
      <c r="BB15" s="66" t="str">
        <f t="shared" si="17"/>
        <v>9,00-11,00</v>
      </c>
      <c r="BC15" s="71">
        <f aca="true" t="shared" si="18" ref="BC15:BC20">$BC$13</f>
        <v>6</v>
      </c>
      <c r="BD15" s="128">
        <f aca="true" t="shared" si="19" ref="BD15:BD20">BD14</f>
        <v>40</v>
      </c>
      <c r="BE15" s="128">
        <f aca="true" t="shared" si="20" ref="BE15:BE20">BE13</f>
        <v>41</v>
      </c>
      <c r="BF15" s="14"/>
      <c r="BG15" s="14"/>
      <c r="BH15" s="13"/>
    </row>
    <row r="16" spans="1:60" s="3" customFormat="1" ht="34.5" customHeight="1" thickBot="1">
      <c r="A16" s="228">
        <v>5</v>
      </c>
      <c r="B16" s="247" t="s">
        <v>2</v>
      </c>
      <c r="C16" s="210" t="s">
        <v>13</v>
      </c>
      <c r="D16" s="247" t="s">
        <v>130</v>
      </c>
      <c r="E16" s="6">
        <v>1</v>
      </c>
      <c r="F16" s="6">
        <v>1</v>
      </c>
      <c r="G16" s="297">
        <v>44106</v>
      </c>
      <c r="H16" s="266" t="s">
        <v>45</v>
      </c>
      <c r="I16" s="277">
        <v>501</v>
      </c>
      <c r="J16" s="277">
        <v>6</v>
      </c>
      <c r="K16" s="509" t="s">
        <v>132</v>
      </c>
      <c r="L16" s="510"/>
      <c r="M16" s="511"/>
      <c r="N16" s="278">
        <f t="shared" si="6"/>
        <v>6</v>
      </c>
      <c r="O16" s="278">
        <v>8</v>
      </c>
      <c r="P16" s="278">
        <v>3</v>
      </c>
      <c r="Q16" s="279">
        <f t="shared" si="0"/>
        <v>23</v>
      </c>
      <c r="R16" s="280"/>
      <c r="S16" s="281">
        <v>44134</v>
      </c>
      <c r="T16" s="282" t="str">
        <f t="shared" si="10"/>
        <v> 1-2</v>
      </c>
      <c r="U16" s="282">
        <f t="shared" si="10"/>
        <v>501</v>
      </c>
      <c r="V16" s="282">
        <f t="shared" si="8"/>
        <v>6</v>
      </c>
      <c r="W16" s="512" t="s">
        <v>133</v>
      </c>
      <c r="X16" s="513"/>
      <c r="Y16" s="514"/>
      <c r="Z16" s="113">
        <f t="shared" si="11"/>
        <v>6</v>
      </c>
      <c r="AA16" s="107">
        <v>8</v>
      </c>
      <c r="AB16" s="107">
        <v>3</v>
      </c>
      <c r="AC16" s="108">
        <f t="shared" si="2"/>
        <v>23</v>
      </c>
      <c r="AD16" s="11"/>
      <c r="AE16" s="263">
        <v>44190</v>
      </c>
      <c r="AF16" s="264" t="str">
        <f t="shared" si="12"/>
        <v> 1-2</v>
      </c>
      <c r="AG16" s="86">
        <f t="shared" si="12"/>
        <v>501</v>
      </c>
      <c r="AH16" s="86">
        <f t="shared" si="12"/>
        <v>6</v>
      </c>
      <c r="AI16" s="515" t="s">
        <v>134</v>
      </c>
      <c r="AJ16" s="513"/>
      <c r="AK16" s="514"/>
      <c r="AL16" s="103">
        <f t="shared" si="13"/>
        <v>6</v>
      </c>
      <c r="AM16" s="88">
        <v>8</v>
      </c>
      <c r="AN16" s="88">
        <v>4</v>
      </c>
      <c r="AO16" s="89">
        <f t="shared" si="4"/>
        <v>24</v>
      </c>
      <c r="AP16" s="207">
        <f t="shared" si="5"/>
        <v>70</v>
      </c>
      <c r="AQ16" s="152">
        <f t="shared" si="9"/>
        <v>1</v>
      </c>
      <c r="AR16" s="187">
        <f t="shared" si="9"/>
        <v>1</v>
      </c>
      <c r="AS16" s="170">
        <v>42</v>
      </c>
      <c r="AT16" s="22">
        <v>35</v>
      </c>
      <c r="AU16" s="27" t="str">
        <f t="shared" si="14"/>
        <v>пятница</v>
      </c>
      <c r="AV16" s="27" t="str">
        <f t="shared" si="15"/>
        <v>пятница</v>
      </c>
      <c r="AW16" s="27" t="str">
        <f t="shared" si="16"/>
        <v>пятница</v>
      </c>
      <c r="AX16" s="28">
        <v>5</v>
      </c>
      <c r="AY16" s="53" t="str">
        <f t="shared" si="7"/>
        <v>9-10</v>
      </c>
      <c r="AZ16" s="32">
        <v>211</v>
      </c>
      <c r="BA16" s="66" t="str">
        <f t="shared" si="17"/>
        <v>107,111</v>
      </c>
      <c r="BB16" s="66" t="str">
        <f t="shared" si="17"/>
        <v>9,00-11,00</v>
      </c>
      <c r="BC16" s="71">
        <f t="shared" si="18"/>
        <v>6</v>
      </c>
      <c r="BD16" s="128">
        <f t="shared" si="19"/>
        <v>40</v>
      </c>
      <c r="BE16" s="128">
        <f t="shared" si="20"/>
        <v>41</v>
      </c>
      <c r="BF16" s="2"/>
      <c r="BG16" s="2"/>
      <c r="BH16" s="1"/>
    </row>
    <row r="17" spans="1:60" s="3" customFormat="1" ht="43.5" customHeight="1" thickBot="1">
      <c r="A17" s="228">
        <v>6</v>
      </c>
      <c r="B17" s="247" t="s">
        <v>77</v>
      </c>
      <c r="C17" s="210" t="s">
        <v>12</v>
      </c>
      <c r="D17" s="247" t="s">
        <v>59</v>
      </c>
      <c r="E17" s="6">
        <v>1</v>
      </c>
      <c r="F17" s="6">
        <v>1</v>
      </c>
      <c r="G17" s="146">
        <v>44111</v>
      </c>
      <c r="H17" s="266" t="s">
        <v>45</v>
      </c>
      <c r="I17" s="95">
        <v>305</v>
      </c>
      <c r="J17" s="95">
        <v>6</v>
      </c>
      <c r="K17" s="509" t="s">
        <v>132</v>
      </c>
      <c r="L17" s="510"/>
      <c r="M17" s="511"/>
      <c r="N17" s="97">
        <f t="shared" si="6"/>
        <v>6</v>
      </c>
      <c r="O17" s="97">
        <v>8</v>
      </c>
      <c r="P17" s="97">
        <v>3</v>
      </c>
      <c r="Q17" s="120">
        <f t="shared" si="0"/>
        <v>23</v>
      </c>
      <c r="R17" s="6"/>
      <c r="S17" s="106">
        <v>44146</v>
      </c>
      <c r="T17" s="109" t="str">
        <f t="shared" si="10"/>
        <v> 1-2</v>
      </c>
      <c r="U17" s="109">
        <v>201</v>
      </c>
      <c r="V17" s="109">
        <f t="shared" si="8"/>
        <v>6</v>
      </c>
      <c r="W17" s="512" t="s">
        <v>133</v>
      </c>
      <c r="X17" s="513"/>
      <c r="Y17" s="514"/>
      <c r="Z17" s="147">
        <f t="shared" si="11"/>
        <v>6</v>
      </c>
      <c r="AA17" s="148">
        <v>8</v>
      </c>
      <c r="AB17" s="148">
        <v>3</v>
      </c>
      <c r="AC17" s="149">
        <f t="shared" si="2"/>
        <v>23</v>
      </c>
      <c r="AD17" s="150"/>
      <c r="AE17" s="92">
        <v>44188</v>
      </c>
      <c r="AF17" s="85" t="str">
        <f t="shared" si="12"/>
        <v> 1-2</v>
      </c>
      <c r="AG17" s="85">
        <f t="shared" si="12"/>
        <v>305</v>
      </c>
      <c r="AH17" s="85">
        <f t="shared" si="12"/>
        <v>6</v>
      </c>
      <c r="AI17" s="515" t="s">
        <v>134</v>
      </c>
      <c r="AJ17" s="513"/>
      <c r="AK17" s="514"/>
      <c r="AL17" s="151">
        <f t="shared" si="13"/>
        <v>6</v>
      </c>
      <c r="AM17" s="87">
        <v>8</v>
      </c>
      <c r="AN17" s="87">
        <v>4</v>
      </c>
      <c r="AO17" s="114">
        <f t="shared" si="4"/>
        <v>24</v>
      </c>
      <c r="AP17" s="195">
        <f t="shared" si="5"/>
        <v>70</v>
      </c>
      <c r="AQ17" s="152">
        <f t="shared" si="9"/>
        <v>1</v>
      </c>
      <c r="AR17" s="187">
        <f t="shared" si="9"/>
        <v>1</v>
      </c>
      <c r="AS17" s="170">
        <v>42</v>
      </c>
      <c r="AT17" s="22">
        <v>35</v>
      </c>
      <c r="AU17" s="27" t="str">
        <f t="shared" si="14"/>
        <v>среда</v>
      </c>
      <c r="AV17" s="27" t="str">
        <f t="shared" si="15"/>
        <v>среда</v>
      </c>
      <c r="AW17" s="27" t="str">
        <f t="shared" si="16"/>
        <v>среда</v>
      </c>
      <c r="AX17" s="28">
        <v>5</v>
      </c>
      <c r="AY17" s="53" t="str">
        <f t="shared" si="7"/>
        <v>9-10</v>
      </c>
      <c r="AZ17" s="32">
        <v>211</v>
      </c>
      <c r="BA17" s="66" t="str">
        <f t="shared" si="17"/>
        <v>107,111</v>
      </c>
      <c r="BB17" s="66" t="str">
        <f t="shared" si="17"/>
        <v>9,00-11,00</v>
      </c>
      <c r="BC17" s="71">
        <f t="shared" si="18"/>
        <v>6</v>
      </c>
      <c r="BD17" s="128">
        <f t="shared" si="19"/>
        <v>40</v>
      </c>
      <c r="BE17" s="128">
        <f t="shared" si="20"/>
        <v>41</v>
      </c>
      <c r="BF17" s="2"/>
      <c r="BG17" s="2"/>
      <c r="BH17" s="1"/>
    </row>
    <row r="18" spans="1:60" s="3" customFormat="1" ht="34.5" customHeight="1" thickBot="1">
      <c r="A18" s="228">
        <v>7</v>
      </c>
      <c r="B18" s="247" t="s">
        <v>55</v>
      </c>
      <c r="C18" s="210" t="s">
        <v>76</v>
      </c>
      <c r="D18" s="247" t="s">
        <v>149</v>
      </c>
      <c r="E18" s="6">
        <v>1</v>
      </c>
      <c r="F18" s="6">
        <v>1</v>
      </c>
      <c r="G18" s="297">
        <v>44112</v>
      </c>
      <c r="H18" s="266" t="s">
        <v>45</v>
      </c>
      <c r="I18" s="95">
        <v>504</v>
      </c>
      <c r="J18" s="95">
        <v>6</v>
      </c>
      <c r="K18" s="509" t="s">
        <v>132</v>
      </c>
      <c r="L18" s="510"/>
      <c r="M18" s="511"/>
      <c r="N18" s="97">
        <f t="shared" si="6"/>
        <v>6</v>
      </c>
      <c r="O18" s="97">
        <v>8</v>
      </c>
      <c r="P18" s="97">
        <v>3</v>
      </c>
      <c r="Q18" s="120">
        <f t="shared" si="0"/>
        <v>23</v>
      </c>
      <c r="R18" s="6"/>
      <c r="S18" s="106">
        <v>44147</v>
      </c>
      <c r="T18" s="109" t="str">
        <f t="shared" si="10"/>
        <v> 1-2</v>
      </c>
      <c r="U18" s="109">
        <f t="shared" si="10"/>
        <v>504</v>
      </c>
      <c r="V18" s="109">
        <f t="shared" si="8"/>
        <v>6</v>
      </c>
      <c r="W18" s="512" t="s">
        <v>133</v>
      </c>
      <c r="X18" s="513"/>
      <c r="Y18" s="514"/>
      <c r="Z18" s="147">
        <f t="shared" si="11"/>
        <v>6</v>
      </c>
      <c r="AA18" s="148">
        <v>8</v>
      </c>
      <c r="AB18" s="148">
        <v>3</v>
      </c>
      <c r="AC18" s="149">
        <f t="shared" si="2"/>
        <v>23</v>
      </c>
      <c r="AD18" s="150"/>
      <c r="AE18" s="92">
        <v>44189</v>
      </c>
      <c r="AF18" s="85" t="str">
        <f t="shared" si="12"/>
        <v> 1-2</v>
      </c>
      <c r="AG18" s="85">
        <f t="shared" si="12"/>
        <v>504</v>
      </c>
      <c r="AH18" s="85">
        <f t="shared" si="12"/>
        <v>6</v>
      </c>
      <c r="AI18" s="515" t="s">
        <v>134</v>
      </c>
      <c r="AJ18" s="513"/>
      <c r="AK18" s="514"/>
      <c r="AL18" s="151">
        <f t="shared" si="13"/>
        <v>6</v>
      </c>
      <c r="AM18" s="87">
        <v>8</v>
      </c>
      <c r="AN18" s="87">
        <v>4</v>
      </c>
      <c r="AO18" s="114">
        <f t="shared" si="4"/>
        <v>24</v>
      </c>
      <c r="AP18" s="195">
        <f t="shared" si="5"/>
        <v>70</v>
      </c>
      <c r="AQ18" s="152">
        <f t="shared" si="9"/>
        <v>1</v>
      </c>
      <c r="AR18" s="187">
        <f t="shared" si="9"/>
        <v>1</v>
      </c>
      <c r="AS18" s="170">
        <v>42</v>
      </c>
      <c r="AT18" s="22">
        <v>35</v>
      </c>
      <c r="AU18" s="27" t="str">
        <f t="shared" si="14"/>
        <v>четверг</v>
      </c>
      <c r="AV18" s="27" t="str">
        <f t="shared" si="15"/>
        <v>четверг</v>
      </c>
      <c r="AW18" s="27" t="str">
        <f t="shared" si="16"/>
        <v>четверг</v>
      </c>
      <c r="AX18" s="28">
        <v>4</v>
      </c>
      <c r="AY18" s="53" t="str">
        <f t="shared" si="7"/>
        <v>7-8</v>
      </c>
      <c r="AZ18" s="32">
        <v>211</v>
      </c>
      <c r="BA18" s="66" t="str">
        <f t="shared" si="17"/>
        <v>107,111</v>
      </c>
      <c r="BB18" s="66" t="str">
        <f t="shared" si="17"/>
        <v>9,00-11,00</v>
      </c>
      <c r="BC18" s="71">
        <f t="shared" si="18"/>
        <v>6</v>
      </c>
      <c r="BD18" s="128">
        <f t="shared" si="19"/>
        <v>40</v>
      </c>
      <c r="BE18" s="128">
        <f t="shared" si="20"/>
        <v>41</v>
      </c>
      <c r="BF18" s="2"/>
      <c r="BG18" s="2"/>
      <c r="BH18" s="1"/>
    </row>
    <row r="19" spans="1:60" s="18" customFormat="1" ht="47.25" customHeight="1" thickBot="1">
      <c r="A19" s="228">
        <v>8</v>
      </c>
      <c r="B19" s="247" t="s">
        <v>104</v>
      </c>
      <c r="C19" s="210" t="s">
        <v>13</v>
      </c>
      <c r="D19" s="247" t="s">
        <v>58</v>
      </c>
      <c r="E19" s="6">
        <v>1</v>
      </c>
      <c r="F19" s="6">
        <v>1</v>
      </c>
      <c r="G19" s="146">
        <v>44112</v>
      </c>
      <c r="H19" s="138" t="s">
        <v>46</v>
      </c>
      <c r="I19" s="277">
        <v>206</v>
      </c>
      <c r="J19" s="277">
        <v>6</v>
      </c>
      <c r="K19" s="509" t="s">
        <v>132</v>
      </c>
      <c r="L19" s="510"/>
      <c r="M19" s="511"/>
      <c r="N19" s="278">
        <f t="shared" si="6"/>
        <v>6</v>
      </c>
      <c r="O19" s="278">
        <v>8</v>
      </c>
      <c r="P19" s="278">
        <v>3</v>
      </c>
      <c r="Q19" s="279">
        <f t="shared" si="0"/>
        <v>23</v>
      </c>
      <c r="R19" s="280"/>
      <c r="S19" s="106">
        <v>44140</v>
      </c>
      <c r="T19" s="282" t="str">
        <f t="shared" si="10"/>
        <v> 5-6</v>
      </c>
      <c r="U19" s="282">
        <f t="shared" si="10"/>
        <v>206</v>
      </c>
      <c r="V19" s="282">
        <f t="shared" si="8"/>
        <v>6</v>
      </c>
      <c r="W19" s="512" t="s">
        <v>133</v>
      </c>
      <c r="X19" s="513"/>
      <c r="Y19" s="514"/>
      <c r="Z19" s="269">
        <f t="shared" si="11"/>
        <v>6</v>
      </c>
      <c r="AA19" s="270">
        <v>8</v>
      </c>
      <c r="AB19" s="270">
        <v>3</v>
      </c>
      <c r="AC19" s="271">
        <f t="shared" si="2"/>
        <v>23</v>
      </c>
      <c r="AD19" s="272"/>
      <c r="AE19" s="273">
        <v>44189</v>
      </c>
      <c r="AF19" s="274" t="str">
        <f t="shared" si="12"/>
        <v> 5-6</v>
      </c>
      <c r="AG19" s="274">
        <f t="shared" si="12"/>
        <v>206</v>
      </c>
      <c r="AH19" s="274">
        <f t="shared" si="12"/>
        <v>6</v>
      </c>
      <c r="AI19" s="515" t="s">
        <v>134</v>
      </c>
      <c r="AJ19" s="513"/>
      <c r="AK19" s="514"/>
      <c r="AL19" s="283">
        <f t="shared" si="13"/>
        <v>6</v>
      </c>
      <c r="AM19" s="284">
        <v>8</v>
      </c>
      <c r="AN19" s="284">
        <v>4</v>
      </c>
      <c r="AO19" s="285">
        <f t="shared" si="4"/>
        <v>24</v>
      </c>
      <c r="AP19" s="286">
        <f t="shared" si="5"/>
        <v>70</v>
      </c>
      <c r="AQ19" s="152">
        <f t="shared" si="9"/>
        <v>1</v>
      </c>
      <c r="AR19" s="187">
        <f t="shared" si="9"/>
        <v>1</v>
      </c>
      <c r="AS19" s="170">
        <v>42</v>
      </c>
      <c r="AT19" s="22">
        <v>35</v>
      </c>
      <c r="AU19" s="27" t="str">
        <f t="shared" si="14"/>
        <v>четверг</v>
      </c>
      <c r="AV19" s="27" t="str">
        <f t="shared" si="15"/>
        <v>четверг</v>
      </c>
      <c r="AW19" s="27" t="str">
        <f t="shared" si="16"/>
        <v>четверг</v>
      </c>
      <c r="AX19" s="28">
        <v>4</v>
      </c>
      <c r="AY19" s="53" t="str">
        <f t="shared" si="7"/>
        <v>7-8</v>
      </c>
      <c r="AZ19" s="32">
        <v>211</v>
      </c>
      <c r="BA19" s="66" t="str">
        <f t="shared" si="17"/>
        <v>107,111</v>
      </c>
      <c r="BB19" s="66" t="str">
        <f t="shared" si="17"/>
        <v>9,00-11,00</v>
      </c>
      <c r="BC19" s="71">
        <f t="shared" si="18"/>
        <v>6</v>
      </c>
      <c r="BD19" s="128">
        <f t="shared" si="19"/>
        <v>40</v>
      </c>
      <c r="BE19" s="128">
        <f t="shared" si="20"/>
        <v>41</v>
      </c>
      <c r="BF19" s="20"/>
      <c r="BG19" s="20"/>
      <c r="BH19" s="19"/>
    </row>
    <row r="20" spans="1:60" s="3" customFormat="1" ht="34.5" customHeight="1" thickBot="1">
      <c r="A20" s="248">
        <v>9</v>
      </c>
      <c r="B20" s="302" t="s">
        <v>97</v>
      </c>
      <c r="C20" s="210" t="s">
        <v>12</v>
      </c>
      <c r="D20" s="302" t="s">
        <v>96</v>
      </c>
      <c r="E20" s="9">
        <v>1</v>
      </c>
      <c r="F20" s="9">
        <v>1</v>
      </c>
      <c r="G20" s="297">
        <v>44110</v>
      </c>
      <c r="H20" s="138" t="s">
        <v>46</v>
      </c>
      <c r="I20" s="95">
        <v>504</v>
      </c>
      <c r="J20" s="95">
        <v>6</v>
      </c>
      <c r="K20" s="509" t="s">
        <v>132</v>
      </c>
      <c r="L20" s="510"/>
      <c r="M20" s="511"/>
      <c r="N20" s="97">
        <f t="shared" si="6"/>
        <v>6</v>
      </c>
      <c r="O20" s="97">
        <v>8</v>
      </c>
      <c r="P20" s="97">
        <v>3</v>
      </c>
      <c r="Q20" s="120">
        <f t="shared" si="0"/>
        <v>23</v>
      </c>
      <c r="R20" s="6"/>
      <c r="S20" s="106">
        <v>44145</v>
      </c>
      <c r="T20" s="109" t="str">
        <f t="shared" si="10"/>
        <v> 5-6</v>
      </c>
      <c r="U20" s="109">
        <f t="shared" si="10"/>
        <v>504</v>
      </c>
      <c r="V20" s="109">
        <f t="shared" si="8"/>
        <v>6</v>
      </c>
      <c r="W20" s="512" t="s">
        <v>133</v>
      </c>
      <c r="X20" s="513"/>
      <c r="Y20" s="514"/>
      <c r="Z20" s="147">
        <f t="shared" si="11"/>
        <v>6</v>
      </c>
      <c r="AA20" s="148">
        <v>8</v>
      </c>
      <c r="AB20" s="148">
        <v>3</v>
      </c>
      <c r="AC20" s="149">
        <f t="shared" si="2"/>
        <v>23</v>
      </c>
      <c r="AD20" s="150"/>
      <c r="AE20" s="92">
        <v>44187</v>
      </c>
      <c r="AF20" s="85" t="str">
        <f t="shared" si="12"/>
        <v> 5-6</v>
      </c>
      <c r="AG20" s="85">
        <f t="shared" si="12"/>
        <v>504</v>
      </c>
      <c r="AH20" s="85">
        <f t="shared" si="12"/>
        <v>6</v>
      </c>
      <c r="AI20" s="515" t="s">
        <v>134</v>
      </c>
      <c r="AJ20" s="513"/>
      <c r="AK20" s="514"/>
      <c r="AL20" s="151">
        <f t="shared" si="13"/>
        <v>6</v>
      </c>
      <c r="AM20" s="87">
        <v>8</v>
      </c>
      <c r="AN20" s="87">
        <v>4</v>
      </c>
      <c r="AO20" s="114">
        <f t="shared" si="4"/>
        <v>24</v>
      </c>
      <c r="AP20" s="195">
        <f t="shared" si="5"/>
        <v>70</v>
      </c>
      <c r="AQ20" s="191">
        <f>E20</f>
        <v>1</v>
      </c>
      <c r="AR20" s="188">
        <f>F20</f>
        <v>1</v>
      </c>
      <c r="AS20" s="170">
        <v>42</v>
      </c>
      <c r="AT20" s="22">
        <v>35</v>
      </c>
      <c r="AU20" s="27" t="str">
        <f t="shared" si="14"/>
        <v>вторник</v>
      </c>
      <c r="AV20" s="27" t="str">
        <f t="shared" si="15"/>
        <v>вторник</v>
      </c>
      <c r="AW20" s="27" t="str">
        <f t="shared" si="16"/>
        <v>вторник</v>
      </c>
      <c r="AX20" s="28">
        <v>4</v>
      </c>
      <c r="AY20" s="53" t="str">
        <f t="shared" si="7"/>
        <v>7-8</v>
      </c>
      <c r="AZ20" s="32">
        <v>211</v>
      </c>
      <c r="BA20" s="66" t="str">
        <f t="shared" si="17"/>
        <v>107,111</v>
      </c>
      <c r="BB20" s="66" t="str">
        <f t="shared" si="17"/>
        <v>9,00-11,00</v>
      </c>
      <c r="BC20" s="71">
        <f t="shared" si="18"/>
        <v>6</v>
      </c>
      <c r="BD20" s="128">
        <f t="shared" si="19"/>
        <v>40</v>
      </c>
      <c r="BE20" s="128">
        <f t="shared" si="20"/>
        <v>41</v>
      </c>
      <c r="BF20" s="2"/>
      <c r="BG20" s="2"/>
      <c r="BH20" s="1"/>
    </row>
    <row r="21" spans="1:60" s="3" customFormat="1" ht="34.5" customHeight="1">
      <c r="A21" s="248">
        <v>10</v>
      </c>
      <c r="B21" s="302" t="s">
        <v>98</v>
      </c>
      <c r="C21" s="210" t="s">
        <v>12</v>
      </c>
      <c r="D21" s="302" t="s">
        <v>96</v>
      </c>
      <c r="E21" s="6">
        <v>1</v>
      </c>
      <c r="F21" s="6">
        <v>1</v>
      </c>
      <c r="G21" s="146">
        <v>44113</v>
      </c>
      <c r="H21" s="266" t="s">
        <v>45</v>
      </c>
      <c r="I21" s="95">
        <v>501</v>
      </c>
      <c r="J21" s="95">
        <v>6</v>
      </c>
      <c r="K21" s="593" t="s">
        <v>102</v>
      </c>
      <c r="L21" s="494"/>
      <c r="M21" s="495"/>
      <c r="N21" s="97">
        <v>6</v>
      </c>
      <c r="O21" s="97">
        <f>$AV$5</f>
        <v>8</v>
      </c>
      <c r="P21" s="97">
        <f>$AW$5</f>
        <v>3</v>
      </c>
      <c r="Q21" s="120">
        <f t="shared" si="0"/>
        <v>23</v>
      </c>
      <c r="R21" s="6"/>
      <c r="S21" s="106">
        <v>44148</v>
      </c>
      <c r="T21" s="109" t="str">
        <f>H21</f>
        <v> 1-2</v>
      </c>
      <c r="U21" s="109">
        <f>I21</f>
        <v>501</v>
      </c>
      <c r="V21" s="109">
        <f t="shared" si="8"/>
        <v>6</v>
      </c>
      <c r="W21" s="512" t="s">
        <v>83</v>
      </c>
      <c r="X21" s="513"/>
      <c r="Y21" s="514"/>
      <c r="Z21" s="109">
        <f>N21</f>
        <v>6</v>
      </c>
      <c r="AA21" s="148">
        <f>$AV$5</f>
        <v>8</v>
      </c>
      <c r="AB21" s="148">
        <v>3</v>
      </c>
      <c r="AC21" s="149">
        <f t="shared" si="2"/>
        <v>23</v>
      </c>
      <c r="AD21" s="150"/>
      <c r="AE21" s="256">
        <v>44183</v>
      </c>
      <c r="AF21" s="85" t="str">
        <f>H21</f>
        <v> 1-2</v>
      </c>
      <c r="AG21" s="85">
        <f>I21</f>
        <v>501</v>
      </c>
      <c r="AH21" s="85">
        <f>J21</f>
        <v>6</v>
      </c>
      <c r="AI21" s="515" t="s">
        <v>84</v>
      </c>
      <c r="AJ21" s="513"/>
      <c r="AK21" s="514"/>
      <c r="AL21" s="85">
        <f>N21</f>
        <v>6</v>
      </c>
      <c r="AM21" s="87">
        <f>$AV$5</f>
        <v>8</v>
      </c>
      <c r="AN21" s="87">
        <f>$AW$5+1</f>
        <v>4</v>
      </c>
      <c r="AO21" s="114">
        <f t="shared" si="4"/>
        <v>24</v>
      </c>
      <c r="AP21" s="195">
        <f t="shared" si="5"/>
        <v>70</v>
      </c>
      <c r="AQ21" s="242"/>
      <c r="AR21" s="9"/>
      <c r="AS21" s="35"/>
      <c r="AT21" s="35"/>
      <c r="AU21" s="29"/>
      <c r="AV21" s="29"/>
      <c r="AW21" s="29"/>
      <c r="AX21" s="30"/>
      <c r="AY21" s="63"/>
      <c r="AZ21" s="64"/>
      <c r="BA21" s="243"/>
      <c r="BB21" s="244"/>
      <c r="BC21" s="245"/>
      <c r="BD21" s="246"/>
      <c r="BE21" s="246"/>
      <c r="BF21" s="2"/>
      <c r="BG21" s="2"/>
      <c r="BH21" s="1"/>
    </row>
    <row r="22" spans="1:60" s="3" customFormat="1" ht="105" customHeight="1" thickBot="1">
      <c r="A22" s="197">
        <v>11</v>
      </c>
      <c r="B22" s="302" t="s">
        <v>50</v>
      </c>
      <c r="C22" s="212" t="s">
        <v>19</v>
      </c>
      <c r="D22" s="158" t="s">
        <v>122</v>
      </c>
      <c r="E22" s="163">
        <v>1</v>
      </c>
      <c r="F22" s="163">
        <v>1</v>
      </c>
      <c r="G22" s="584" t="s">
        <v>143</v>
      </c>
      <c r="H22" s="585"/>
      <c r="I22" s="585"/>
      <c r="J22" s="585"/>
      <c r="K22" s="585"/>
      <c r="L22" s="585"/>
      <c r="M22" s="585"/>
      <c r="N22" s="586"/>
      <c r="O22" s="100">
        <v>20</v>
      </c>
      <c r="P22" s="100">
        <v>3</v>
      </c>
      <c r="Q22" s="101">
        <f t="shared" si="0"/>
        <v>23</v>
      </c>
      <c r="R22" s="7"/>
      <c r="S22" s="587" t="s">
        <v>142</v>
      </c>
      <c r="T22" s="588"/>
      <c r="U22" s="588"/>
      <c r="V22" s="588"/>
      <c r="W22" s="588"/>
      <c r="X22" s="588"/>
      <c r="Y22" s="588"/>
      <c r="Z22" s="589"/>
      <c r="AA22" s="111">
        <v>20</v>
      </c>
      <c r="AB22" s="111">
        <v>3</v>
      </c>
      <c r="AC22" s="112">
        <f t="shared" si="2"/>
        <v>23</v>
      </c>
      <c r="AD22" s="60"/>
      <c r="AE22" s="590" t="s">
        <v>144</v>
      </c>
      <c r="AF22" s="591"/>
      <c r="AG22" s="591"/>
      <c r="AH22" s="591"/>
      <c r="AI22" s="591"/>
      <c r="AJ22" s="591"/>
      <c r="AK22" s="591"/>
      <c r="AL22" s="592"/>
      <c r="AM22" s="90">
        <v>20</v>
      </c>
      <c r="AN22" s="90">
        <v>4</v>
      </c>
      <c r="AO22" s="91">
        <f t="shared" si="4"/>
        <v>24</v>
      </c>
      <c r="AP22" s="196">
        <f t="shared" si="5"/>
        <v>70</v>
      </c>
      <c r="AQ22" s="242"/>
      <c r="AR22" s="9"/>
      <c r="AS22" s="35"/>
      <c r="AT22" s="35"/>
      <c r="AU22" s="29"/>
      <c r="AV22" s="29"/>
      <c r="AW22" s="29"/>
      <c r="AX22" s="30"/>
      <c r="AY22" s="63"/>
      <c r="AZ22" s="64"/>
      <c r="BA22" s="243"/>
      <c r="BB22" s="244"/>
      <c r="BC22" s="245"/>
      <c r="BD22" s="246"/>
      <c r="BE22" s="246"/>
      <c r="BF22" s="2"/>
      <c r="BG22" s="2"/>
      <c r="BH22" s="1"/>
    </row>
    <row r="23" spans="1:60" s="3" customFormat="1" ht="78" customHeight="1" thickBot="1">
      <c r="A23" s="304">
        <v>1</v>
      </c>
      <c r="B23" s="309" t="s">
        <v>128</v>
      </c>
      <c r="C23" s="210" t="s">
        <v>12</v>
      </c>
      <c r="D23" s="247" t="s">
        <v>61</v>
      </c>
      <c r="E23" s="6">
        <v>2</v>
      </c>
      <c r="F23" s="6">
        <v>1</v>
      </c>
      <c r="G23" s="94">
        <v>44112</v>
      </c>
      <c r="H23" s="138" t="s">
        <v>46</v>
      </c>
      <c r="I23" s="96">
        <v>111</v>
      </c>
      <c r="J23" s="96">
        <v>6</v>
      </c>
      <c r="K23" s="509" t="s">
        <v>132</v>
      </c>
      <c r="L23" s="510"/>
      <c r="M23" s="511"/>
      <c r="N23" s="98">
        <f aca="true" t="shared" si="21" ref="N23:N30">BC23</f>
        <v>6</v>
      </c>
      <c r="O23" s="98">
        <v>8</v>
      </c>
      <c r="P23" s="98">
        <v>3</v>
      </c>
      <c r="Q23" s="99">
        <f t="shared" si="0"/>
        <v>23</v>
      </c>
      <c r="R23" s="10"/>
      <c r="S23" s="104">
        <v>44147</v>
      </c>
      <c r="T23" s="105" t="str">
        <f>H23</f>
        <v> 5-6</v>
      </c>
      <c r="U23" s="105">
        <f>I23</f>
        <v>111</v>
      </c>
      <c r="V23" s="105">
        <f aca="true" t="shared" si="22" ref="V23:V31">J23</f>
        <v>6</v>
      </c>
      <c r="W23" s="512" t="s">
        <v>133</v>
      </c>
      <c r="X23" s="513"/>
      <c r="Y23" s="514"/>
      <c r="Z23" s="113">
        <f>N23</f>
        <v>6</v>
      </c>
      <c r="AA23" s="107">
        <v>8</v>
      </c>
      <c r="AB23" s="107">
        <v>3</v>
      </c>
      <c r="AC23" s="108">
        <f t="shared" si="2"/>
        <v>23</v>
      </c>
      <c r="AD23" s="11"/>
      <c r="AE23" s="263">
        <v>44189</v>
      </c>
      <c r="AF23" s="264" t="str">
        <f>H23</f>
        <v> 5-6</v>
      </c>
      <c r="AG23" s="86">
        <f>I23</f>
        <v>111</v>
      </c>
      <c r="AH23" s="86">
        <f>J23</f>
        <v>6</v>
      </c>
      <c r="AI23" s="515" t="s">
        <v>134</v>
      </c>
      <c r="AJ23" s="513"/>
      <c r="AK23" s="514"/>
      <c r="AL23" s="103">
        <f>Z23</f>
        <v>6</v>
      </c>
      <c r="AM23" s="88">
        <v>8</v>
      </c>
      <c r="AN23" s="88">
        <v>4</v>
      </c>
      <c r="AO23" s="89">
        <f t="shared" si="4"/>
        <v>24</v>
      </c>
      <c r="AP23" s="207">
        <f t="shared" si="5"/>
        <v>70</v>
      </c>
      <c r="AQ23" s="190">
        <f>E23</f>
        <v>2</v>
      </c>
      <c r="AR23" s="186">
        <f>F23</f>
        <v>1</v>
      </c>
      <c r="AS23" s="170">
        <v>42</v>
      </c>
      <c r="AT23" s="22">
        <v>48</v>
      </c>
      <c r="AU23" s="27" t="str">
        <f>TEXT(G23,"ДДДДДДД")</f>
        <v>четверг</v>
      </c>
      <c r="AV23" s="27" t="str">
        <f>TEXT(S23,"ДДДДДДД")</f>
        <v>четверг</v>
      </c>
      <c r="AW23" s="27" t="str">
        <f>TEXT(AE23,"ДДДДДДД")</f>
        <v>четверг</v>
      </c>
      <c r="AX23" s="50">
        <v>4</v>
      </c>
      <c r="AY23" s="53" t="str">
        <f>IF(AX23=3,"5-6",IF(AX23=4,"7-8","9-10"))</f>
        <v>7-8</v>
      </c>
      <c r="AZ23" s="32">
        <v>211</v>
      </c>
      <c r="BA23" s="69" t="s">
        <v>39</v>
      </c>
      <c r="BB23" s="127" t="s">
        <v>42</v>
      </c>
      <c r="BC23" s="70">
        <v>6</v>
      </c>
      <c r="BD23" s="87">
        <v>40</v>
      </c>
      <c r="BE23" s="129">
        <v>41</v>
      </c>
      <c r="BF23" s="2"/>
      <c r="BG23" s="2"/>
      <c r="BH23" s="1"/>
    </row>
    <row r="24" spans="1:60" s="4" customFormat="1" ht="54" customHeight="1" thickBot="1">
      <c r="A24" s="304">
        <v>2</v>
      </c>
      <c r="B24" s="309" t="s">
        <v>78</v>
      </c>
      <c r="C24" s="210" t="s">
        <v>13</v>
      </c>
      <c r="D24" s="247" t="s">
        <v>86</v>
      </c>
      <c r="E24" s="6">
        <v>2</v>
      </c>
      <c r="F24" s="6">
        <v>1</v>
      </c>
      <c r="G24" s="262">
        <v>44112</v>
      </c>
      <c r="H24" s="138" t="s">
        <v>47</v>
      </c>
      <c r="I24" s="102">
        <v>507</v>
      </c>
      <c r="J24" s="102">
        <v>6</v>
      </c>
      <c r="K24" s="509" t="s">
        <v>132</v>
      </c>
      <c r="L24" s="510"/>
      <c r="M24" s="511"/>
      <c r="N24" s="97">
        <f t="shared" si="21"/>
        <v>6</v>
      </c>
      <c r="O24" s="118">
        <v>8</v>
      </c>
      <c r="P24" s="118">
        <v>3</v>
      </c>
      <c r="Q24" s="198">
        <f t="shared" si="0"/>
        <v>23</v>
      </c>
      <c r="R24" s="9"/>
      <c r="S24" s="289">
        <v>44147</v>
      </c>
      <c r="T24" s="290" t="s">
        <v>45</v>
      </c>
      <c r="U24" s="102">
        <v>507</v>
      </c>
      <c r="V24" s="261">
        <f t="shared" si="22"/>
        <v>6</v>
      </c>
      <c r="W24" s="512" t="s">
        <v>133</v>
      </c>
      <c r="X24" s="513"/>
      <c r="Y24" s="514"/>
      <c r="Z24" s="300">
        <v>6</v>
      </c>
      <c r="AA24" s="291">
        <v>8</v>
      </c>
      <c r="AB24" s="291">
        <v>3</v>
      </c>
      <c r="AC24" s="292">
        <f t="shared" si="2"/>
        <v>23</v>
      </c>
      <c r="AD24" s="293"/>
      <c r="AE24" s="298">
        <v>44189</v>
      </c>
      <c r="AF24" s="299" t="s">
        <v>45</v>
      </c>
      <c r="AG24" s="102">
        <v>507</v>
      </c>
      <c r="AH24" s="227">
        <f>$AU$6</f>
        <v>0</v>
      </c>
      <c r="AI24" s="515" t="s">
        <v>134</v>
      </c>
      <c r="AJ24" s="513"/>
      <c r="AK24" s="514"/>
      <c r="AL24" s="294">
        <v>6</v>
      </c>
      <c r="AM24" s="295">
        <v>8</v>
      </c>
      <c r="AN24" s="295">
        <v>4</v>
      </c>
      <c r="AO24" s="296">
        <f t="shared" si="4"/>
        <v>18</v>
      </c>
      <c r="AP24" s="206">
        <f t="shared" si="5"/>
        <v>64</v>
      </c>
      <c r="AQ24" s="152">
        <f aca="true" t="shared" si="23" ref="AQ24:AR29">E24</f>
        <v>2</v>
      </c>
      <c r="AR24" s="187">
        <f t="shared" si="23"/>
        <v>1</v>
      </c>
      <c r="AS24" s="170">
        <v>42</v>
      </c>
      <c r="AT24" s="22">
        <v>48</v>
      </c>
      <c r="AU24" s="27" t="str">
        <f>TEXT(G24,"ДДДДДДД")</f>
        <v>четверг</v>
      </c>
      <c r="AV24" s="27" t="str">
        <f>TEXT(S24,"ДДДДДДД")</f>
        <v>четверг</v>
      </c>
      <c r="AW24" s="27" t="str">
        <f>TEXT(AE24,"ДДДДДДД")</f>
        <v>четверг</v>
      </c>
      <c r="AX24" s="28">
        <v>4</v>
      </c>
      <c r="AY24" s="53" t="str">
        <f aca="true" t="shared" si="24" ref="AY24:AY32">IF(AX24=3,"5-6",IF(AX24=4,"7-8","9-10"))</f>
        <v>7-8</v>
      </c>
      <c r="AZ24" s="32">
        <v>211</v>
      </c>
      <c r="BA24" s="66" t="str">
        <f>BA23</f>
        <v>107,111</v>
      </c>
      <c r="BB24" s="66" t="str">
        <f>BB23</f>
        <v>9,00-11,00</v>
      </c>
      <c r="BC24" s="71">
        <f>$BC$13</f>
        <v>6</v>
      </c>
      <c r="BD24" s="128">
        <f>BD23</f>
        <v>40</v>
      </c>
      <c r="BE24" s="128">
        <f>BE23</f>
        <v>41</v>
      </c>
      <c r="BF24" s="2"/>
      <c r="BG24" s="2"/>
      <c r="BH24" s="1"/>
    </row>
    <row r="25" spans="1:57" ht="39" customHeight="1" thickBot="1">
      <c r="A25" s="304">
        <v>3</v>
      </c>
      <c r="B25" s="309" t="s">
        <v>70</v>
      </c>
      <c r="C25" s="210" t="s">
        <v>13</v>
      </c>
      <c r="D25" s="247" t="s">
        <v>127</v>
      </c>
      <c r="E25" s="6">
        <v>2</v>
      </c>
      <c r="F25" s="6">
        <v>1</v>
      </c>
      <c r="G25" s="146">
        <v>44111</v>
      </c>
      <c r="H25" s="138" t="s">
        <v>46</v>
      </c>
      <c r="I25" s="95">
        <v>501</v>
      </c>
      <c r="J25" s="95">
        <v>6</v>
      </c>
      <c r="K25" s="509" t="s">
        <v>132</v>
      </c>
      <c r="L25" s="510"/>
      <c r="M25" s="511"/>
      <c r="N25" s="97">
        <f t="shared" si="21"/>
        <v>6</v>
      </c>
      <c r="O25" s="97">
        <v>8</v>
      </c>
      <c r="P25" s="97">
        <v>3</v>
      </c>
      <c r="Q25" s="120">
        <f t="shared" si="0"/>
        <v>23</v>
      </c>
      <c r="R25" s="6"/>
      <c r="S25" s="106">
        <f>G25+AS25</f>
        <v>44153</v>
      </c>
      <c r="T25" s="109" t="str">
        <f aca="true" t="shared" si="25" ref="T25:T31">H25</f>
        <v> 5-6</v>
      </c>
      <c r="U25" s="109">
        <f>I25</f>
        <v>501</v>
      </c>
      <c r="V25" s="109">
        <f t="shared" si="22"/>
        <v>6</v>
      </c>
      <c r="W25" s="512" t="s">
        <v>133</v>
      </c>
      <c r="X25" s="513"/>
      <c r="Y25" s="514"/>
      <c r="Z25" s="147">
        <f aca="true" t="shared" si="26" ref="Z25:Z31">N25</f>
        <v>6</v>
      </c>
      <c r="AA25" s="148">
        <v>8</v>
      </c>
      <c r="AB25" s="148">
        <v>3</v>
      </c>
      <c r="AC25" s="149">
        <f t="shared" si="2"/>
        <v>23</v>
      </c>
      <c r="AD25" s="150"/>
      <c r="AE25" s="256">
        <v>44188</v>
      </c>
      <c r="AF25" s="239" t="str">
        <f aca="true" t="shared" si="27" ref="AF25:AH31">H25</f>
        <v> 5-6</v>
      </c>
      <c r="AG25" s="85">
        <f t="shared" si="27"/>
        <v>501</v>
      </c>
      <c r="AH25" s="85">
        <f t="shared" si="27"/>
        <v>6</v>
      </c>
      <c r="AI25" s="515" t="s">
        <v>134</v>
      </c>
      <c r="AJ25" s="513"/>
      <c r="AK25" s="514"/>
      <c r="AL25" s="151">
        <f aca="true" t="shared" si="28" ref="AL25:AL31">Z25</f>
        <v>6</v>
      </c>
      <c r="AM25" s="87">
        <v>8</v>
      </c>
      <c r="AN25" s="87">
        <v>4</v>
      </c>
      <c r="AO25" s="114">
        <f t="shared" si="4"/>
        <v>24</v>
      </c>
      <c r="AP25" s="195">
        <f t="shared" si="5"/>
        <v>70</v>
      </c>
      <c r="AQ25" s="152">
        <f t="shared" si="23"/>
        <v>2</v>
      </c>
      <c r="AR25" s="187">
        <f t="shared" si="23"/>
        <v>1</v>
      </c>
      <c r="AS25" s="170">
        <v>42</v>
      </c>
      <c r="AT25" s="22">
        <v>35</v>
      </c>
      <c r="AU25" s="27" t="str">
        <f aca="true" t="shared" si="29" ref="AU25:AU30">TEXT(G25,"ДДДДДДД")</f>
        <v>среда</v>
      </c>
      <c r="AV25" s="27" t="str">
        <f aca="true" t="shared" si="30" ref="AV25:AV30">TEXT(S25,"ДДДДДДД")</f>
        <v>среда</v>
      </c>
      <c r="AW25" s="27" t="str">
        <f aca="true" t="shared" si="31" ref="AW25:AW30">TEXT(AE25,"ДДДДДДД")</f>
        <v>среда</v>
      </c>
      <c r="AX25" s="28">
        <v>4</v>
      </c>
      <c r="AY25" s="53" t="str">
        <f t="shared" si="24"/>
        <v>7-8</v>
      </c>
      <c r="AZ25" s="32">
        <v>211</v>
      </c>
      <c r="BA25" s="66" t="str">
        <f aca="true" t="shared" si="32" ref="BA25:BB31">BA24</f>
        <v>107,111</v>
      </c>
      <c r="BB25" s="66" t="str">
        <f t="shared" si="32"/>
        <v>9,00-11,00</v>
      </c>
      <c r="BC25" s="71">
        <f aca="true" t="shared" si="33" ref="BC25:BC32">$BC$13</f>
        <v>6</v>
      </c>
      <c r="BD25" s="128">
        <f aca="true" t="shared" si="34" ref="BD25:BD32">BD24</f>
        <v>40</v>
      </c>
      <c r="BE25" s="128">
        <f aca="true" t="shared" si="35" ref="BE25:BE31">BE23</f>
        <v>41</v>
      </c>
    </row>
    <row r="26" spans="1:57" ht="50.25" customHeight="1" thickBot="1">
      <c r="A26" s="304">
        <v>4</v>
      </c>
      <c r="B26" s="303" t="s">
        <v>125</v>
      </c>
      <c r="C26" s="210" t="s">
        <v>76</v>
      </c>
      <c r="D26" s="247" t="s">
        <v>71</v>
      </c>
      <c r="E26" s="6">
        <v>2</v>
      </c>
      <c r="F26" s="6">
        <v>1</v>
      </c>
      <c r="G26" s="297">
        <v>44111</v>
      </c>
      <c r="H26" s="266" t="s">
        <v>45</v>
      </c>
      <c r="I26" s="277">
        <v>504</v>
      </c>
      <c r="J26" s="277">
        <v>6</v>
      </c>
      <c r="K26" s="509" t="s">
        <v>132</v>
      </c>
      <c r="L26" s="510"/>
      <c r="M26" s="511"/>
      <c r="N26" s="278">
        <f t="shared" si="21"/>
        <v>6</v>
      </c>
      <c r="O26" s="278">
        <v>8</v>
      </c>
      <c r="P26" s="278">
        <v>3</v>
      </c>
      <c r="Q26" s="279">
        <f t="shared" si="0"/>
        <v>23</v>
      </c>
      <c r="R26" s="280"/>
      <c r="S26" s="281">
        <v>44139</v>
      </c>
      <c r="T26" s="282" t="str">
        <f t="shared" si="25"/>
        <v> 1-2</v>
      </c>
      <c r="U26" s="282">
        <f>I26</f>
        <v>504</v>
      </c>
      <c r="V26" s="282">
        <f t="shared" si="22"/>
        <v>6</v>
      </c>
      <c r="W26" s="512" t="s">
        <v>133</v>
      </c>
      <c r="X26" s="513"/>
      <c r="Y26" s="514"/>
      <c r="Z26" s="113">
        <f t="shared" si="26"/>
        <v>6</v>
      </c>
      <c r="AA26" s="107">
        <v>8</v>
      </c>
      <c r="AB26" s="107">
        <v>3</v>
      </c>
      <c r="AC26" s="108">
        <f t="shared" si="2"/>
        <v>23</v>
      </c>
      <c r="AD26" s="11"/>
      <c r="AE26" s="263">
        <v>44188</v>
      </c>
      <c r="AF26" s="264" t="str">
        <f t="shared" si="27"/>
        <v> 1-2</v>
      </c>
      <c r="AG26" s="86">
        <f t="shared" si="27"/>
        <v>504</v>
      </c>
      <c r="AH26" s="86">
        <f t="shared" si="27"/>
        <v>6</v>
      </c>
      <c r="AI26" s="515" t="s">
        <v>134</v>
      </c>
      <c r="AJ26" s="513"/>
      <c r="AK26" s="514"/>
      <c r="AL26" s="103">
        <f t="shared" si="28"/>
        <v>6</v>
      </c>
      <c r="AM26" s="88">
        <v>8</v>
      </c>
      <c r="AN26" s="88">
        <v>4</v>
      </c>
      <c r="AO26" s="89">
        <f t="shared" si="4"/>
        <v>24</v>
      </c>
      <c r="AP26" s="207">
        <f t="shared" si="5"/>
        <v>70</v>
      </c>
      <c r="AQ26" s="152">
        <f t="shared" si="23"/>
        <v>2</v>
      </c>
      <c r="AR26" s="187">
        <f t="shared" si="23"/>
        <v>1</v>
      </c>
      <c r="AS26" s="170">
        <v>42</v>
      </c>
      <c r="AT26" s="22">
        <v>35</v>
      </c>
      <c r="AU26" s="27" t="str">
        <f t="shared" si="29"/>
        <v>среда</v>
      </c>
      <c r="AV26" s="27" t="str">
        <f t="shared" si="30"/>
        <v>среда</v>
      </c>
      <c r="AW26" s="27" t="str">
        <f t="shared" si="31"/>
        <v>среда</v>
      </c>
      <c r="AX26" s="28">
        <v>5</v>
      </c>
      <c r="AY26" s="53" t="str">
        <f t="shared" si="24"/>
        <v>9-10</v>
      </c>
      <c r="AZ26" s="32">
        <v>211</v>
      </c>
      <c r="BA26" s="66" t="str">
        <f t="shared" si="32"/>
        <v>107,111</v>
      </c>
      <c r="BB26" s="66" t="str">
        <f t="shared" si="32"/>
        <v>9,00-11,00</v>
      </c>
      <c r="BC26" s="71">
        <f t="shared" si="33"/>
        <v>6</v>
      </c>
      <c r="BD26" s="128">
        <f t="shared" si="34"/>
        <v>40</v>
      </c>
      <c r="BE26" s="128">
        <f t="shared" si="35"/>
        <v>41</v>
      </c>
    </row>
    <row r="27" spans="1:57" ht="55.5" customHeight="1" thickBot="1">
      <c r="A27" s="304">
        <v>5</v>
      </c>
      <c r="B27" s="303" t="s">
        <v>79</v>
      </c>
      <c r="C27" s="210"/>
      <c r="D27" s="247" t="s">
        <v>87</v>
      </c>
      <c r="E27" s="6">
        <v>2</v>
      </c>
      <c r="F27" s="6">
        <v>1</v>
      </c>
      <c r="G27" s="146">
        <v>44110</v>
      </c>
      <c r="H27" s="266" t="s">
        <v>45</v>
      </c>
      <c r="I27" s="95">
        <v>506</v>
      </c>
      <c r="J27" s="95">
        <v>6</v>
      </c>
      <c r="K27" s="509" t="s">
        <v>132</v>
      </c>
      <c r="L27" s="510"/>
      <c r="M27" s="511"/>
      <c r="N27" s="97">
        <f t="shared" si="21"/>
        <v>6</v>
      </c>
      <c r="O27" s="97">
        <v>8</v>
      </c>
      <c r="P27" s="97">
        <v>3</v>
      </c>
      <c r="Q27" s="120">
        <f t="shared" si="0"/>
        <v>23</v>
      </c>
      <c r="R27" s="6"/>
      <c r="S27" s="106">
        <v>44138</v>
      </c>
      <c r="T27" s="109" t="str">
        <f t="shared" si="25"/>
        <v> 1-2</v>
      </c>
      <c r="U27" s="109">
        <v>201</v>
      </c>
      <c r="V27" s="109">
        <f t="shared" si="22"/>
        <v>6</v>
      </c>
      <c r="W27" s="512" t="s">
        <v>133</v>
      </c>
      <c r="X27" s="513"/>
      <c r="Y27" s="514"/>
      <c r="Z27" s="147">
        <f t="shared" si="26"/>
        <v>6</v>
      </c>
      <c r="AA27" s="148">
        <v>8</v>
      </c>
      <c r="AB27" s="148">
        <v>3</v>
      </c>
      <c r="AC27" s="149">
        <f t="shared" si="2"/>
        <v>23</v>
      </c>
      <c r="AD27" s="150"/>
      <c r="AE27" s="92">
        <v>44187</v>
      </c>
      <c r="AF27" s="85" t="str">
        <f t="shared" si="27"/>
        <v> 1-2</v>
      </c>
      <c r="AG27" s="85">
        <f t="shared" si="27"/>
        <v>506</v>
      </c>
      <c r="AH27" s="85">
        <f t="shared" si="27"/>
        <v>6</v>
      </c>
      <c r="AI27" s="515" t="s">
        <v>134</v>
      </c>
      <c r="AJ27" s="513"/>
      <c r="AK27" s="514"/>
      <c r="AL27" s="151">
        <f t="shared" si="28"/>
        <v>6</v>
      </c>
      <c r="AM27" s="87">
        <v>8</v>
      </c>
      <c r="AN27" s="87">
        <v>4</v>
      </c>
      <c r="AO27" s="114">
        <f t="shared" si="4"/>
        <v>24</v>
      </c>
      <c r="AP27" s="195">
        <f t="shared" si="5"/>
        <v>70</v>
      </c>
      <c r="AQ27" s="152">
        <f t="shared" si="23"/>
        <v>2</v>
      </c>
      <c r="AR27" s="187">
        <f t="shared" si="23"/>
        <v>1</v>
      </c>
      <c r="AS27" s="170">
        <v>42</v>
      </c>
      <c r="AT27" s="22">
        <v>35</v>
      </c>
      <c r="AU27" s="27" t="str">
        <f t="shared" si="29"/>
        <v>вторник</v>
      </c>
      <c r="AV27" s="27" t="str">
        <f t="shared" si="30"/>
        <v>вторник</v>
      </c>
      <c r="AW27" s="27" t="str">
        <f t="shared" si="31"/>
        <v>вторник</v>
      </c>
      <c r="AX27" s="28">
        <v>5</v>
      </c>
      <c r="AY27" s="53" t="str">
        <f t="shared" si="24"/>
        <v>9-10</v>
      </c>
      <c r="AZ27" s="32">
        <v>211</v>
      </c>
      <c r="BA27" s="66" t="str">
        <f t="shared" si="32"/>
        <v>107,111</v>
      </c>
      <c r="BB27" s="66" t="str">
        <f t="shared" si="32"/>
        <v>9,00-11,00</v>
      </c>
      <c r="BC27" s="71">
        <f t="shared" si="33"/>
        <v>6</v>
      </c>
      <c r="BD27" s="128">
        <f t="shared" si="34"/>
        <v>40</v>
      </c>
      <c r="BE27" s="128">
        <f t="shared" si="35"/>
        <v>41</v>
      </c>
    </row>
    <row r="28" spans="1:57" ht="30.75" customHeight="1" thickBot="1">
      <c r="A28" s="304">
        <v>6</v>
      </c>
      <c r="B28" s="303" t="s">
        <v>126</v>
      </c>
      <c r="C28" s="210" t="s">
        <v>12</v>
      </c>
      <c r="D28" s="159" t="s">
        <v>59</v>
      </c>
      <c r="E28" s="6">
        <v>2</v>
      </c>
      <c r="F28" s="6">
        <v>1</v>
      </c>
      <c r="G28" s="297">
        <v>44109</v>
      </c>
      <c r="H28" s="138" t="s">
        <v>47</v>
      </c>
      <c r="I28" s="95">
        <v>106</v>
      </c>
      <c r="J28" s="95">
        <v>6</v>
      </c>
      <c r="K28" s="509" t="s">
        <v>132</v>
      </c>
      <c r="L28" s="510"/>
      <c r="M28" s="511"/>
      <c r="N28" s="97">
        <f t="shared" si="21"/>
        <v>6</v>
      </c>
      <c r="O28" s="97">
        <v>8</v>
      </c>
      <c r="P28" s="97">
        <v>3</v>
      </c>
      <c r="Q28" s="120">
        <f t="shared" si="0"/>
        <v>23</v>
      </c>
      <c r="R28" s="6"/>
      <c r="S28" s="106">
        <v>44144</v>
      </c>
      <c r="T28" s="109" t="str">
        <f t="shared" si="25"/>
        <v> 3-4</v>
      </c>
      <c r="U28" s="109">
        <f>I28</f>
        <v>106</v>
      </c>
      <c r="V28" s="109">
        <f t="shared" si="22"/>
        <v>6</v>
      </c>
      <c r="W28" s="512" t="s">
        <v>133</v>
      </c>
      <c r="X28" s="513"/>
      <c r="Y28" s="514"/>
      <c r="Z28" s="147">
        <f t="shared" si="26"/>
        <v>6</v>
      </c>
      <c r="AA28" s="148">
        <v>8</v>
      </c>
      <c r="AB28" s="148">
        <v>3</v>
      </c>
      <c r="AC28" s="149">
        <f t="shared" si="2"/>
        <v>23</v>
      </c>
      <c r="AD28" s="150"/>
      <c r="AE28" s="92">
        <v>44186</v>
      </c>
      <c r="AF28" s="85" t="str">
        <f t="shared" si="27"/>
        <v> 3-4</v>
      </c>
      <c r="AG28" s="85">
        <f t="shared" si="27"/>
        <v>106</v>
      </c>
      <c r="AH28" s="85">
        <f t="shared" si="27"/>
        <v>6</v>
      </c>
      <c r="AI28" s="515" t="s">
        <v>134</v>
      </c>
      <c r="AJ28" s="513"/>
      <c r="AK28" s="514"/>
      <c r="AL28" s="151">
        <f t="shared" si="28"/>
        <v>6</v>
      </c>
      <c r="AM28" s="87">
        <v>8</v>
      </c>
      <c r="AN28" s="87">
        <v>4</v>
      </c>
      <c r="AO28" s="114">
        <f t="shared" si="4"/>
        <v>24</v>
      </c>
      <c r="AP28" s="195">
        <f t="shared" si="5"/>
        <v>70</v>
      </c>
      <c r="AQ28" s="152">
        <f t="shared" si="23"/>
        <v>2</v>
      </c>
      <c r="AR28" s="187">
        <f t="shared" si="23"/>
        <v>1</v>
      </c>
      <c r="AS28" s="170">
        <v>42</v>
      </c>
      <c r="AT28" s="22">
        <v>35</v>
      </c>
      <c r="AU28" s="27" t="str">
        <f t="shared" si="29"/>
        <v>понедельник</v>
      </c>
      <c r="AV28" s="27" t="str">
        <f t="shared" si="30"/>
        <v>понедельник</v>
      </c>
      <c r="AW28" s="27" t="str">
        <f t="shared" si="31"/>
        <v>понедельник</v>
      </c>
      <c r="AX28" s="28">
        <v>4</v>
      </c>
      <c r="AY28" s="53" t="str">
        <f t="shared" si="24"/>
        <v>7-8</v>
      </c>
      <c r="AZ28" s="32">
        <v>211</v>
      </c>
      <c r="BA28" s="66" t="str">
        <f t="shared" si="32"/>
        <v>107,111</v>
      </c>
      <c r="BB28" s="66" t="str">
        <f t="shared" si="32"/>
        <v>9,00-11,00</v>
      </c>
      <c r="BC28" s="71">
        <f t="shared" si="33"/>
        <v>6</v>
      </c>
      <c r="BD28" s="128">
        <f t="shared" si="34"/>
        <v>40</v>
      </c>
      <c r="BE28" s="128">
        <f t="shared" si="35"/>
        <v>41</v>
      </c>
    </row>
    <row r="29" spans="1:57" ht="37.5" customHeight="1" thickBot="1">
      <c r="A29" s="304">
        <v>7</v>
      </c>
      <c r="B29" s="303" t="s">
        <v>72</v>
      </c>
      <c r="C29" s="210" t="s">
        <v>13</v>
      </c>
      <c r="D29" s="247" t="s">
        <v>88</v>
      </c>
      <c r="E29" s="6">
        <v>2</v>
      </c>
      <c r="F29" s="6">
        <v>1</v>
      </c>
      <c r="G29" s="146">
        <v>44109</v>
      </c>
      <c r="H29" s="266" t="s">
        <v>45</v>
      </c>
      <c r="I29" s="277">
        <v>504</v>
      </c>
      <c r="J29" s="277">
        <v>6</v>
      </c>
      <c r="K29" s="509" t="s">
        <v>132</v>
      </c>
      <c r="L29" s="510"/>
      <c r="M29" s="511"/>
      <c r="N29" s="278">
        <f t="shared" si="21"/>
        <v>6</v>
      </c>
      <c r="O29" s="278">
        <v>8</v>
      </c>
      <c r="P29" s="278">
        <v>3</v>
      </c>
      <c r="Q29" s="279">
        <f t="shared" si="0"/>
        <v>23</v>
      </c>
      <c r="R29" s="280"/>
      <c r="S29" s="106">
        <v>44144</v>
      </c>
      <c r="T29" s="282" t="str">
        <f t="shared" si="25"/>
        <v> 1-2</v>
      </c>
      <c r="U29" s="282">
        <f>I29</f>
        <v>504</v>
      </c>
      <c r="V29" s="282">
        <f t="shared" si="22"/>
        <v>6</v>
      </c>
      <c r="W29" s="512" t="s">
        <v>133</v>
      </c>
      <c r="X29" s="513"/>
      <c r="Y29" s="514"/>
      <c r="Z29" s="269">
        <f t="shared" si="26"/>
        <v>6</v>
      </c>
      <c r="AA29" s="270">
        <v>8</v>
      </c>
      <c r="AB29" s="270">
        <v>3</v>
      </c>
      <c r="AC29" s="271">
        <f t="shared" si="2"/>
        <v>23</v>
      </c>
      <c r="AD29" s="272"/>
      <c r="AE29" s="273">
        <v>44186</v>
      </c>
      <c r="AF29" s="274" t="str">
        <f t="shared" si="27"/>
        <v> 1-2</v>
      </c>
      <c r="AG29" s="274">
        <f t="shared" si="27"/>
        <v>504</v>
      </c>
      <c r="AH29" s="274">
        <f t="shared" si="27"/>
        <v>6</v>
      </c>
      <c r="AI29" s="515" t="s">
        <v>134</v>
      </c>
      <c r="AJ29" s="513"/>
      <c r="AK29" s="514"/>
      <c r="AL29" s="283">
        <f t="shared" si="28"/>
        <v>6</v>
      </c>
      <c r="AM29" s="284">
        <v>8</v>
      </c>
      <c r="AN29" s="284">
        <v>4</v>
      </c>
      <c r="AO29" s="285">
        <f t="shared" si="4"/>
        <v>24</v>
      </c>
      <c r="AP29" s="286">
        <f t="shared" si="5"/>
        <v>70</v>
      </c>
      <c r="AQ29" s="152">
        <f t="shared" si="23"/>
        <v>2</v>
      </c>
      <c r="AR29" s="187">
        <f t="shared" si="23"/>
        <v>1</v>
      </c>
      <c r="AS29" s="170">
        <v>42</v>
      </c>
      <c r="AT29" s="22">
        <v>35</v>
      </c>
      <c r="AU29" s="27" t="str">
        <f t="shared" si="29"/>
        <v>понедельник</v>
      </c>
      <c r="AV29" s="27" t="str">
        <f t="shared" si="30"/>
        <v>понедельник</v>
      </c>
      <c r="AW29" s="27" t="str">
        <f t="shared" si="31"/>
        <v>понедельник</v>
      </c>
      <c r="AX29" s="28">
        <v>4</v>
      </c>
      <c r="AY29" s="53" t="str">
        <f t="shared" si="24"/>
        <v>7-8</v>
      </c>
      <c r="AZ29" s="32">
        <v>211</v>
      </c>
      <c r="BA29" s="66" t="str">
        <f t="shared" si="32"/>
        <v>107,111</v>
      </c>
      <c r="BB29" s="66" t="str">
        <f t="shared" si="32"/>
        <v>9,00-11,00</v>
      </c>
      <c r="BC29" s="71">
        <f t="shared" si="33"/>
        <v>6</v>
      </c>
      <c r="BD29" s="128">
        <f t="shared" si="34"/>
        <v>40</v>
      </c>
      <c r="BE29" s="128">
        <f t="shared" si="35"/>
        <v>41</v>
      </c>
    </row>
    <row r="30" spans="1:57" ht="32.25" customHeight="1" thickBot="1">
      <c r="A30" s="304">
        <v>8</v>
      </c>
      <c r="B30" s="303" t="s">
        <v>73</v>
      </c>
      <c r="C30" s="210" t="s">
        <v>13</v>
      </c>
      <c r="D30" s="247" t="s">
        <v>60</v>
      </c>
      <c r="E30" s="6">
        <v>2</v>
      </c>
      <c r="F30" s="6">
        <v>1</v>
      </c>
      <c r="G30" s="257">
        <v>44110</v>
      </c>
      <c r="H30" s="266" t="s">
        <v>45</v>
      </c>
      <c r="I30" s="95">
        <v>501</v>
      </c>
      <c r="J30" s="95">
        <v>6</v>
      </c>
      <c r="K30" s="509" t="s">
        <v>132</v>
      </c>
      <c r="L30" s="510"/>
      <c r="M30" s="511"/>
      <c r="N30" s="97">
        <f t="shared" si="21"/>
        <v>6</v>
      </c>
      <c r="O30" s="97">
        <v>8</v>
      </c>
      <c r="P30" s="97">
        <v>3</v>
      </c>
      <c r="Q30" s="120">
        <f t="shared" si="0"/>
        <v>23</v>
      </c>
      <c r="R30" s="6"/>
      <c r="S30" s="106">
        <v>44145</v>
      </c>
      <c r="T30" s="109" t="str">
        <f t="shared" si="25"/>
        <v> 1-2</v>
      </c>
      <c r="U30" s="109">
        <f>I30</f>
        <v>501</v>
      </c>
      <c r="V30" s="109">
        <f t="shared" si="22"/>
        <v>6</v>
      </c>
      <c r="W30" s="512" t="s">
        <v>133</v>
      </c>
      <c r="X30" s="513"/>
      <c r="Y30" s="514"/>
      <c r="Z30" s="147">
        <f t="shared" si="26"/>
        <v>6</v>
      </c>
      <c r="AA30" s="148">
        <v>8</v>
      </c>
      <c r="AB30" s="148">
        <v>3</v>
      </c>
      <c r="AC30" s="149">
        <f t="shared" si="2"/>
        <v>23</v>
      </c>
      <c r="AD30" s="150"/>
      <c r="AE30" s="92">
        <v>44187</v>
      </c>
      <c r="AF30" s="85" t="str">
        <f t="shared" si="27"/>
        <v> 1-2</v>
      </c>
      <c r="AG30" s="85">
        <f t="shared" si="27"/>
        <v>501</v>
      </c>
      <c r="AH30" s="85">
        <f t="shared" si="27"/>
        <v>6</v>
      </c>
      <c r="AI30" s="515" t="s">
        <v>134</v>
      </c>
      <c r="AJ30" s="513"/>
      <c r="AK30" s="514"/>
      <c r="AL30" s="151">
        <f t="shared" si="28"/>
        <v>6</v>
      </c>
      <c r="AM30" s="87">
        <v>8</v>
      </c>
      <c r="AN30" s="87">
        <v>4</v>
      </c>
      <c r="AO30" s="114">
        <f t="shared" si="4"/>
        <v>24</v>
      </c>
      <c r="AP30" s="195">
        <f t="shared" si="5"/>
        <v>70</v>
      </c>
      <c r="AQ30" s="191">
        <f>E30</f>
        <v>2</v>
      </c>
      <c r="AR30" s="188">
        <f>F30</f>
        <v>1</v>
      </c>
      <c r="AS30" s="170">
        <v>42</v>
      </c>
      <c r="AT30" s="22">
        <v>35</v>
      </c>
      <c r="AU30" s="27" t="str">
        <f t="shared" si="29"/>
        <v>вторник</v>
      </c>
      <c r="AV30" s="27" t="str">
        <f t="shared" si="30"/>
        <v>вторник</v>
      </c>
      <c r="AW30" s="27" t="str">
        <f t="shared" si="31"/>
        <v>вторник</v>
      </c>
      <c r="AX30" s="28">
        <v>4</v>
      </c>
      <c r="AY30" s="53" t="str">
        <f t="shared" si="24"/>
        <v>7-8</v>
      </c>
      <c r="AZ30" s="32">
        <v>211</v>
      </c>
      <c r="BA30" s="66" t="str">
        <f t="shared" si="32"/>
        <v>107,111</v>
      </c>
      <c r="BB30" s="66" t="str">
        <f t="shared" si="32"/>
        <v>9,00-11,00</v>
      </c>
      <c r="BC30" s="71">
        <f t="shared" si="33"/>
        <v>6</v>
      </c>
      <c r="BD30" s="128">
        <f t="shared" si="34"/>
        <v>40</v>
      </c>
      <c r="BE30" s="128">
        <f t="shared" si="35"/>
        <v>41</v>
      </c>
    </row>
    <row r="31" spans="1:57" ht="42.75" customHeight="1" thickBot="1">
      <c r="A31" s="304">
        <v>9</v>
      </c>
      <c r="B31" s="303" t="s">
        <v>129</v>
      </c>
      <c r="C31" s="212" t="s">
        <v>12</v>
      </c>
      <c r="D31" s="302" t="s">
        <v>58</v>
      </c>
      <c r="E31" s="9">
        <v>2</v>
      </c>
      <c r="F31" s="9">
        <v>1</v>
      </c>
      <c r="G31" s="276">
        <v>44110</v>
      </c>
      <c r="H31" s="208" t="s">
        <v>47</v>
      </c>
      <c r="I31" s="277" t="s">
        <v>137</v>
      </c>
      <c r="J31" s="277">
        <v>6</v>
      </c>
      <c r="K31" s="527" t="s">
        <v>132</v>
      </c>
      <c r="L31" s="528"/>
      <c r="M31" s="529"/>
      <c r="N31" s="278">
        <f>BC30</f>
        <v>6</v>
      </c>
      <c r="O31" s="278">
        <v>8</v>
      </c>
      <c r="P31" s="278">
        <v>3</v>
      </c>
      <c r="Q31" s="279">
        <f t="shared" si="0"/>
        <v>23</v>
      </c>
      <c r="R31" s="280"/>
      <c r="S31" s="281">
        <v>44144</v>
      </c>
      <c r="T31" s="282" t="str">
        <f t="shared" si="25"/>
        <v> 3-4</v>
      </c>
      <c r="U31" s="282" t="str">
        <f>I31</f>
        <v>201                                       206                                                    204</v>
      </c>
      <c r="V31" s="282">
        <f t="shared" si="22"/>
        <v>6</v>
      </c>
      <c r="W31" s="526" t="s">
        <v>133</v>
      </c>
      <c r="X31" s="518"/>
      <c r="Y31" s="519"/>
      <c r="Z31" s="269">
        <f t="shared" si="26"/>
        <v>6</v>
      </c>
      <c r="AA31" s="270">
        <v>8</v>
      </c>
      <c r="AB31" s="270">
        <v>3</v>
      </c>
      <c r="AC31" s="271">
        <f t="shared" si="2"/>
        <v>23</v>
      </c>
      <c r="AD31" s="272"/>
      <c r="AE31" s="119">
        <v>44186</v>
      </c>
      <c r="AF31" s="274" t="str">
        <f t="shared" si="27"/>
        <v> 3-4</v>
      </c>
      <c r="AG31" s="274" t="str">
        <f t="shared" si="27"/>
        <v>201                                       206                                                    204</v>
      </c>
      <c r="AH31" s="274">
        <f t="shared" si="27"/>
        <v>6</v>
      </c>
      <c r="AI31" s="517" t="s">
        <v>134</v>
      </c>
      <c r="AJ31" s="518"/>
      <c r="AK31" s="519"/>
      <c r="AL31" s="283">
        <f t="shared" si="28"/>
        <v>6</v>
      </c>
      <c r="AM31" s="284">
        <v>8</v>
      </c>
      <c r="AN31" s="284">
        <v>4</v>
      </c>
      <c r="AO31" s="285">
        <f t="shared" si="4"/>
        <v>24</v>
      </c>
      <c r="AP31" s="286">
        <f t="shared" si="5"/>
        <v>70</v>
      </c>
      <c r="AQ31" s="191" t="e">
        <f>#REF!</f>
        <v>#REF!</v>
      </c>
      <c r="AR31" s="171" t="e">
        <f>#REF!</f>
        <v>#REF!</v>
      </c>
      <c r="AS31" s="22">
        <v>42</v>
      </c>
      <c r="AT31" s="22">
        <v>35</v>
      </c>
      <c r="AU31" s="27" t="e">
        <f>TEXT(#REF!,"ДДДДДДД")</f>
        <v>#REF!</v>
      </c>
      <c r="AV31" s="27" t="e">
        <f>TEXT(#REF!,"ДДДДДДД")</f>
        <v>#REF!</v>
      </c>
      <c r="AW31" s="27" t="e">
        <f>TEXT(#REF!,"ДДДДДДД")</f>
        <v>#REF!</v>
      </c>
      <c r="AX31" s="34">
        <v>5</v>
      </c>
      <c r="AY31" s="59" t="str">
        <f t="shared" si="24"/>
        <v>9-10</v>
      </c>
      <c r="AZ31" s="61">
        <v>211</v>
      </c>
      <c r="BA31" s="66" t="str">
        <f t="shared" si="32"/>
        <v>107,111</v>
      </c>
      <c r="BB31" s="66" t="str">
        <f t="shared" si="32"/>
        <v>9,00-11,00</v>
      </c>
      <c r="BC31" s="80">
        <f t="shared" si="33"/>
        <v>6</v>
      </c>
      <c r="BD31" s="128">
        <f t="shared" si="34"/>
        <v>40</v>
      </c>
      <c r="BE31" s="128">
        <f t="shared" si="35"/>
        <v>41</v>
      </c>
    </row>
    <row r="32" spans="1:57" ht="84.75" customHeight="1" thickBot="1">
      <c r="A32" s="197">
        <v>10</v>
      </c>
      <c r="B32" s="305" t="s">
        <v>50</v>
      </c>
      <c r="C32" s="210" t="s">
        <v>12</v>
      </c>
      <c r="D32" s="157" t="s">
        <v>123</v>
      </c>
      <c r="E32" s="162">
        <v>2</v>
      </c>
      <c r="F32" s="162">
        <v>1</v>
      </c>
      <c r="G32" s="530" t="s">
        <v>141</v>
      </c>
      <c r="H32" s="531"/>
      <c r="I32" s="531"/>
      <c r="J32" s="531"/>
      <c r="K32" s="531"/>
      <c r="L32" s="531"/>
      <c r="M32" s="531"/>
      <c r="N32" s="532"/>
      <c r="O32" s="97">
        <v>20</v>
      </c>
      <c r="P32" s="97">
        <v>3</v>
      </c>
      <c r="Q32" s="120">
        <f t="shared" si="0"/>
        <v>23</v>
      </c>
      <c r="R32" s="6"/>
      <c r="S32" s="523" t="s">
        <v>140</v>
      </c>
      <c r="T32" s="524"/>
      <c r="U32" s="524"/>
      <c r="V32" s="524"/>
      <c r="W32" s="524"/>
      <c r="X32" s="524"/>
      <c r="Y32" s="524"/>
      <c r="Z32" s="525"/>
      <c r="AA32" s="148">
        <v>20</v>
      </c>
      <c r="AB32" s="148">
        <v>3</v>
      </c>
      <c r="AC32" s="149">
        <f t="shared" si="2"/>
        <v>23</v>
      </c>
      <c r="AD32" s="150"/>
      <c r="AE32" s="520" t="s">
        <v>145</v>
      </c>
      <c r="AF32" s="521"/>
      <c r="AG32" s="521"/>
      <c r="AH32" s="521"/>
      <c r="AI32" s="521"/>
      <c r="AJ32" s="521"/>
      <c r="AK32" s="521"/>
      <c r="AL32" s="522"/>
      <c r="AM32" s="87">
        <v>20</v>
      </c>
      <c r="AN32" s="87">
        <v>4</v>
      </c>
      <c r="AO32" s="114">
        <f t="shared" si="4"/>
        <v>24</v>
      </c>
      <c r="AP32" s="195">
        <f t="shared" si="5"/>
        <v>70</v>
      </c>
      <c r="AQ32" s="152">
        <f>E33</f>
        <v>2</v>
      </c>
      <c r="AR32" s="83">
        <f>F33</f>
        <v>1</v>
      </c>
      <c r="AS32" s="22">
        <v>42</v>
      </c>
      <c r="AT32" s="22">
        <v>35</v>
      </c>
      <c r="AU32" s="27" t="str">
        <f>TEXT(G33,"ДДДДДДД")</f>
        <v>вторник</v>
      </c>
      <c r="AV32" s="27" t="str">
        <f>TEXT(S33,"ДДДДДДД")</f>
        <v>вторник</v>
      </c>
      <c r="AW32" s="27" t="str">
        <f>TEXT(AE33,"ДДДДДДД")</f>
        <v>вторник</v>
      </c>
      <c r="AX32" s="28">
        <v>4</v>
      </c>
      <c r="AY32" s="53" t="str">
        <f t="shared" si="24"/>
        <v>7-8</v>
      </c>
      <c r="AZ32" s="32">
        <v>201</v>
      </c>
      <c r="BA32" s="66" t="str">
        <f>BA31</f>
        <v>107,111</v>
      </c>
      <c r="BB32" s="66" t="str">
        <f>BB31</f>
        <v>9,00-11,00</v>
      </c>
      <c r="BC32" s="71">
        <f t="shared" si="33"/>
        <v>6</v>
      </c>
      <c r="BD32" s="128">
        <f t="shared" si="34"/>
        <v>40</v>
      </c>
      <c r="BE32" s="128" t="e">
        <f>#REF!</f>
        <v>#REF!</v>
      </c>
    </row>
    <row r="33" spans="1:57" ht="38.25" customHeight="1" thickBot="1">
      <c r="A33" s="248">
        <v>11</v>
      </c>
      <c r="B33" s="306" t="s">
        <v>0</v>
      </c>
      <c r="C33" s="275" t="s">
        <v>12</v>
      </c>
      <c r="D33" s="288" t="s">
        <v>148</v>
      </c>
      <c r="E33" s="280">
        <v>2</v>
      </c>
      <c r="F33" s="280">
        <v>1</v>
      </c>
      <c r="G33" s="94">
        <v>44110</v>
      </c>
      <c r="H33" s="155" t="s">
        <v>46</v>
      </c>
      <c r="I33" s="96" t="s">
        <v>138</v>
      </c>
      <c r="J33" s="96">
        <v>6</v>
      </c>
      <c r="K33" s="509" t="s">
        <v>132</v>
      </c>
      <c r="L33" s="510"/>
      <c r="M33" s="511"/>
      <c r="N33" s="98">
        <f>BC31</f>
        <v>6</v>
      </c>
      <c r="O33" s="98">
        <v>8</v>
      </c>
      <c r="P33" s="98">
        <v>3</v>
      </c>
      <c r="Q33" s="99">
        <f t="shared" si="0"/>
        <v>23</v>
      </c>
      <c r="R33" s="10"/>
      <c r="S33" s="104">
        <v>44145</v>
      </c>
      <c r="T33" s="260" t="str">
        <f>H33</f>
        <v> 5-6</v>
      </c>
      <c r="U33" s="105" t="str">
        <f>I33</f>
        <v>34      23          202</v>
      </c>
      <c r="V33" s="105">
        <f>J33</f>
        <v>6</v>
      </c>
      <c r="W33" s="512" t="s">
        <v>133</v>
      </c>
      <c r="X33" s="513"/>
      <c r="Y33" s="514"/>
      <c r="Z33" s="113">
        <f>N33</f>
        <v>6</v>
      </c>
      <c r="AA33" s="107">
        <v>8</v>
      </c>
      <c r="AB33" s="107">
        <v>3</v>
      </c>
      <c r="AC33" s="108">
        <f>SUM(Z33:AB33)+V33</f>
        <v>23</v>
      </c>
      <c r="AD33" s="11"/>
      <c r="AE33" s="263">
        <v>44187</v>
      </c>
      <c r="AF33" s="264" t="str">
        <f>H33</f>
        <v> 5-6</v>
      </c>
      <c r="AG33" s="86" t="str">
        <f>I33</f>
        <v>34      23          202</v>
      </c>
      <c r="AH33" s="86">
        <f>J33</f>
        <v>6</v>
      </c>
      <c r="AI33" s="515" t="s">
        <v>134</v>
      </c>
      <c r="AJ33" s="513"/>
      <c r="AK33" s="514"/>
      <c r="AL33" s="103">
        <f>Z33</f>
        <v>6</v>
      </c>
      <c r="AM33" s="88">
        <v>8</v>
      </c>
      <c r="AN33" s="88">
        <v>4</v>
      </c>
      <c r="AO33" s="89">
        <f t="shared" si="4"/>
        <v>24</v>
      </c>
      <c r="AP33" s="207">
        <f t="shared" si="5"/>
        <v>70</v>
      </c>
      <c r="AQ33" s="152" t="e">
        <f>#REF!</f>
        <v>#REF!</v>
      </c>
      <c r="AR33" s="83" t="e">
        <f>#REF!</f>
        <v>#REF!</v>
      </c>
      <c r="AS33" s="22">
        <v>42</v>
      </c>
      <c r="AT33" s="22">
        <v>35</v>
      </c>
      <c r="AU33" s="27" t="e">
        <f>TEXT(#REF!,"ДДДДДДД")</f>
        <v>#REF!</v>
      </c>
      <c r="AV33" s="27" t="e">
        <f>TEXT(#REF!,"ДДДДДДД")</f>
        <v>#REF!</v>
      </c>
      <c r="AW33" s="27" t="e">
        <f>TEXT(#REF!,"ДДДДДДД")</f>
        <v>#REF!</v>
      </c>
      <c r="AX33" s="28">
        <v>4</v>
      </c>
      <c r="AY33" s="53" t="str">
        <f>IF(AX33=3,"5-6",IF(AX33=4,"7-8","9-10"))</f>
        <v>7-8</v>
      </c>
      <c r="AZ33" s="32">
        <v>201</v>
      </c>
      <c r="BA33" s="66" t="e">
        <f>#REF!</f>
        <v>#REF!</v>
      </c>
      <c r="BB33" s="66" t="e">
        <f>#REF!</f>
        <v>#REF!</v>
      </c>
      <c r="BC33" s="71">
        <f aca="true" t="shared" si="36" ref="BC33:BC54">$BC$13</f>
        <v>6</v>
      </c>
      <c r="BD33" s="128" t="e">
        <f>#REF!</f>
        <v>#REF!</v>
      </c>
      <c r="BE33" s="128">
        <f>BE31</f>
        <v>41</v>
      </c>
    </row>
    <row r="34" spans="1:57" ht="42.75" customHeight="1" thickBot="1">
      <c r="A34" s="228">
        <v>12</v>
      </c>
      <c r="B34" s="159" t="s">
        <v>74</v>
      </c>
      <c r="C34" s="210" t="s">
        <v>76</v>
      </c>
      <c r="D34" s="159" t="s">
        <v>88</v>
      </c>
      <c r="E34" s="6">
        <v>2</v>
      </c>
      <c r="F34" s="6">
        <v>1</v>
      </c>
      <c r="G34" s="172">
        <v>44110</v>
      </c>
      <c r="H34" s="138" t="s">
        <v>46</v>
      </c>
      <c r="I34" s="173" t="s">
        <v>138</v>
      </c>
      <c r="J34" s="173">
        <v>6</v>
      </c>
      <c r="K34" s="509" t="s">
        <v>132</v>
      </c>
      <c r="L34" s="510"/>
      <c r="M34" s="511"/>
      <c r="N34" s="174">
        <f>BC32</f>
        <v>6</v>
      </c>
      <c r="O34" s="174">
        <v>8</v>
      </c>
      <c r="P34" s="174">
        <v>3</v>
      </c>
      <c r="Q34" s="175">
        <f aca="true" t="shared" si="37" ref="Q34:Q41">SUM(N34:P34)+J34</f>
        <v>23</v>
      </c>
      <c r="R34" s="176"/>
      <c r="S34" s="106">
        <v>44145</v>
      </c>
      <c r="T34" s="267" t="str">
        <f aca="true" t="shared" si="38" ref="T34:T41">H34</f>
        <v> 5-6</v>
      </c>
      <c r="U34" s="177" t="str">
        <f aca="true" t="shared" si="39" ref="U34:U41">I34</f>
        <v>34      23          202</v>
      </c>
      <c r="V34" s="177">
        <f aca="true" t="shared" si="40" ref="V34:V41">J34</f>
        <v>6</v>
      </c>
      <c r="W34" s="512" t="s">
        <v>133</v>
      </c>
      <c r="X34" s="513"/>
      <c r="Y34" s="514"/>
      <c r="Z34" s="178">
        <f>N34</f>
        <v>6</v>
      </c>
      <c r="AA34" s="179">
        <v>8</v>
      </c>
      <c r="AB34" s="179">
        <v>3</v>
      </c>
      <c r="AC34" s="180">
        <f aca="true" t="shared" si="41" ref="AC34:AC41">SUM(Z34:AB34)+V34</f>
        <v>23</v>
      </c>
      <c r="AD34" s="181"/>
      <c r="AE34" s="256">
        <v>44187</v>
      </c>
      <c r="AF34" s="259" t="str">
        <f aca="true" t="shared" si="42" ref="AF34:AF41">H34</f>
        <v> 5-6</v>
      </c>
      <c r="AG34" s="182" t="str">
        <f aca="true" t="shared" si="43" ref="AG34:AG41">I34</f>
        <v>34      23          202</v>
      </c>
      <c r="AH34" s="182">
        <f aca="true" t="shared" si="44" ref="AH34:AH41">J34</f>
        <v>6</v>
      </c>
      <c r="AI34" s="515" t="s">
        <v>134</v>
      </c>
      <c r="AJ34" s="513"/>
      <c r="AK34" s="514"/>
      <c r="AL34" s="183">
        <f>Z34</f>
        <v>6</v>
      </c>
      <c r="AM34" s="184">
        <v>8</v>
      </c>
      <c r="AN34" s="184">
        <v>4</v>
      </c>
      <c r="AO34" s="185">
        <f aca="true" t="shared" si="45" ref="AO34:AO41">SUM(AL34:AN34)+AH34</f>
        <v>24</v>
      </c>
      <c r="AP34" s="193">
        <f aca="true" t="shared" si="46" ref="AP34:AP41">AO34+AC34+Q34</f>
        <v>70</v>
      </c>
      <c r="AQ34" s="152" t="e">
        <f>#REF!</f>
        <v>#REF!</v>
      </c>
      <c r="AR34" s="83" t="e">
        <f>#REF!</f>
        <v>#REF!</v>
      </c>
      <c r="AS34" s="22">
        <v>42</v>
      </c>
      <c r="AT34" s="22">
        <v>35</v>
      </c>
      <c r="AU34" s="27" t="e">
        <f>TEXT(#REF!,"ДДДДДДД")</f>
        <v>#REF!</v>
      </c>
      <c r="AV34" s="27" t="e">
        <f>TEXT(#REF!,"ДДДДДДД")</f>
        <v>#REF!</v>
      </c>
      <c r="AW34" s="27" t="e">
        <f>TEXT(#REF!,"ДДДДДДД")</f>
        <v>#REF!</v>
      </c>
      <c r="AX34" s="28">
        <v>4</v>
      </c>
      <c r="AY34" s="53" t="str">
        <f>IF(AX34=3,"5-6",IF(AX34=4,"7-8","9-10"))</f>
        <v>7-8</v>
      </c>
      <c r="AZ34" s="32">
        <v>201</v>
      </c>
      <c r="BA34" s="66" t="e">
        <f>#REF!</f>
        <v>#REF!</v>
      </c>
      <c r="BB34" s="66" t="e">
        <f>#REF!</f>
        <v>#REF!</v>
      </c>
      <c r="BC34" s="71">
        <f t="shared" si="36"/>
        <v>6</v>
      </c>
      <c r="BD34" s="128" t="e">
        <f>#REF!</f>
        <v>#REF!</v>
      </c>
      <c r="BE34" s="128" t="e">
        <f>BE32</f>
        <v>#REF!</v>
      </c>
    </row>
    <row r="35" spans="1:57" ht="42.75" customHeight="1" thickBot="1">
      <c r="A35" s="228">
        <v>1</v>
      </c>
      <c r="B35" s="159" t="s">
        <v>89</v>
      </c>
      <c r="C35" s="210" t="s">
        <v>76</v>
      </c>
      <c r="D35" s="247" t="s">
        <v>69</v>
      </c>
      <c r="E35" s="6">
        <v>3</v>
      </c>
      <c r="F35" s="6">
        <v>1</v>
      </c>
      <c r="G35" s="94">
        <v>44103</v>
      </c>
      <c r="H35" s="155" t="s">
        <v>47</v>
      </c>
      <c r="I35" s="96" t="s">
        <v>139</v>
      </c>
      <c r="J35" s="96">
        <v>6</v>
      </c>
      <c r="K35" s="509" t="s">
        <v>135</v>
      </c>
      <c r="L35" s="510"/>
      <c r="M35" s="511"/>
      <c r="N35" s="98">
        <f>BC30</f>
        <v>6</v>
      </c>
      <c r="O35" s="98">
        <v>8</v>
      </c>
      <c r="P35" s="98">
        <v>3</v>
      </c>
      <c r="Q35" s="99">
        <f t="shared" si="37"/>
        <v>23</v>
      </c>
      <c r="R35" s="10"/>
      <c r="S35" s="104">
        <v>44138</v>
      </c>
      <c r="T35" s="105" t="str">
        <f t="shared" si="38"/>
        <v> 3-4</v>
      </c>
      <c r="U35" s="105" t="str">
        <f t="shared" si="39"/>
        <v>206      112   202</v>
      </c>
      <c r="V35" s="105">
        <f t="shared" si="40"/>
        <v>6</v>
      </c>
      <c r="W35" s="512" t="s">
        <v>136</v>
      </c>
      <c r="X35" s="513"/>
      <c r="Y35" s="514"/>
      <c r="Z35" s="113">
        <f aca="true" t="shared" si="47" ref="Z35:Z41">N35</f>
        <v>6</v>
      </c>
      <c r="AA35" s="107">
        <v>8</v>
      </c>
      <c r="AB35" s="107">
        <v>3</v>
      </c>
      <c r="AC35" s="108">
        <f t="shared" si="41"/>
        <v>23</v>
      </c>
      <c r="AD35" s="11"/>
      <c r="AE35" s="84">
        <v>44166</v>
      </c>
      <c r="AF35" s="86" t="str">
        <f t="shared" si="42"/>
        <v> 3-4</v>
      </c>
      <c r="AG35" s="86" t="str">
        <f t="shared" si="43"/>
        <v>206      112   202</v>
      </c>
      <c r="AH35" s="86">
        <f t="shared" si="44"/>
        <v>6</v>
      </c>
      <c r="AI35" s="515" t="s">
        <v>99</v>
      </c>
      <c r="AJ35" s="513"/>
      <c r="AK35" s="514"/>
      <c r="AL35" s="103">
        <f aca="true" t="shared" si="48" ref="AL35:AL41">Z35</f>
        <v>6</v>
      </c>
      <c r="AM35" s="88">
        <v>8</v>
      </c>
      <c r="AN35" s="88">
        <v>4</v>
      </c>
      <c r="AO35" s="89">
        <f t="shared" si="45"/>
        <v>24</v>
      </c>
      <c r="AP35" s="207">
        <f t="shared" si="46"/>
        <v>70</v>
      </c>
      <c r="AQ35" s="152">
        <f aca="true" t="shared" si="49" ref="AQ35:AR50">E40</f>
        <v>3</v>
      </c>
      <c r="AR35" s="83">
        <f t="shared" si="49"/>
        <v>1</v>
      </c>
      <c r="AS35" s="22">
        <v>42</v>
      </c>
      <c r="AT35" s="22">
        <v>35</v>
      </c>
      <c r="AU35" s="27" t="str">
        <f>TEXT(G40,"ДДДДДДД")</f>
        <v>вторник</v>
      </c>
      <c r="AV35" s="27" t="str">
        <f>TEXT(S40,"ДДДДДДД")</f>
        <v>вторник</v>
      </c>
      <c r="AW35" s="27" t="str">
        <f>TEXT(AE40,"ДДДДДДД")</f>
        <v>среда</v>
      </c>
      <c r="AX35" s="28">
        <v>3</v>
      </c>
      <c r="AY35" s="53" t="str">
        <f>IF(AX35=3,"5-6",IF(AX35=4,"7-8","9-10"))</f>
        <v>5-6</v>
      </c>
      <c r="AZ35" s="133">
        <f>AZ34</f>
        <v>201</v>
      </c>
      <c r="BA35" s="133" t="e">
        <f>BA34</f>
        <v>#REF!</v>
      </c>
      <c r="BB35" s="66" t="e">
        <f>BB34</f>
        <v>#REF!</v>
      </c>
      <c r="BC35" s="71">
        <f t="shared" si="36"/>
        <v>6</v>
      </c>
      <c r="BD35" s="128" t="e">
        <f>BD34</f>
        <v>#REF!</v>
      </c>
      <c r="BE35" s="128" t="e">
        <f>BE32</f>
        <v>#REF!</v>
      </c>
    </row>
    <row r="36" spans="1:57" ht="42.75" customHeight="1">
      <c r="A36" s="228">
        <v>3</v>
      </c>
      <c r="B36" s="159" t="s">
        <v>90</v>
      </c>
      <c r="C36" s="210" t="s">
        <v>13</v>
      </c>
      <c r="D36" s="159" t="s">
        <v>91</v>
      </c>
      <c r="E36" s="6">
        <v>3</v>
      </c>
      <c r="F36" s="6">
        <v>1</v>
      </c>
      <c r="G36" s="146">
        <v>44109</v>
      </c>
      <c r="H36" s="138" t="s">
        <v>46</v>
      </c>
      <c r="I36" s="95">
        <v>507</v>
      </c>
      <c r="J36" s="95">
        <v>6</v>
      </c>
      <c r="K36" s="505" t="s">
        <v>135</v>
      </c>
      <c r="L36" s="506"/>
      <c r="M36" s="507"/>
      <c r="N36" s="97">
        <f>BC30</f>
        <v>6</v>
      </c>
      <c r="O36" s="97">
        <v>8</v>
      </c>
      <c r="P36" s="97">
        <v>3</v>
      </c>
      <c r="Q36" s="120">
        <f t="shared" si="37"/>
        <v>23</v>
      </c>
      <c r="R36" s="6"/>
      <c r="S36" s="106">
        <v>44137</v>
      </c>
      <c r="T36" s="109" t="str">
        <f t="shared" si="38"/>
        <v> 5-6</v>
      </c>
      <c r="U36" s="109">
        <f t="shared" si="39"/>
        <v>507</v>
      </c>
      <c r="V36" s="109">
        <f t="shared" si="40"/>
        <v>6</v>
      </c>
      <c r="W36" s="508" t="s">
        <v>136</v>
      </c>
      <c r="X36" s="494"/>
      <c r="Y36" s="495"/>
      <c r="Z36" s="147">
        <f t="shared" si="47"/>
        <v>6</v>
      </c>
      <c r="AA36" s="148">
        <v>8</v>
      </c>
      <c r="AB36" s="148">
        <v>3</v>
      </c>
      <c r="AC36" s="149">
        <f t="shared" si="41"/>
        <v>23</v>
      </c>
      <c r="AD36" s="150"/>
      <c r="AE36" s="92">
        <v>44165</v>
      </c>
      <c r="AF36" s="85" t="str">
        <f t="shared" si="42"/>
        <v> 5-6</v>
      </c>
      <c r="AG36" s="85">
        <f t="shared" si="43"/>
        <v>507</v>
      </c>
      <c r="AH36" s="85">
        <f t="shared" si="44"/>
        <v>6</v>
      </c>
      <c r="AI36" s="493" t="s">
        <v>99</v>
      </c>
      <c r="AJ36" s="494"/>
      <c r="AK36" s="495"/>
      <c r="AL36" s="151">
        <f t="shared" si="48"/>
        <v>6</v>
      </c>
      <c r="AM36" s="87">
        <f>$AV$6</f>
        <v>0</v>
      </c>
      <c r="AN36" s="87">
        <v>4</v>
      </c>
      <c r="AO36" s="114">
        <f t="shared" si="45"/>
        <v>16</v>
      </c>
      <c r="AP36" s="195">
        <f t="shared" si="46"/>
        <v>62</v>
      </c>
      <c r="AQ36" s="153">
        <f t="shared" si="49"/>
        <v>3</v>
      </c>
      <c r="AR36" s="83">
        <f t="shared" si="49"/>
        <v>1</v>
      </c>
      <c r="AS36" s="131">
        <v>42</v>
      </c>
      <c r="AT36" s="131">
        <v>35</v>
      </c>
      <c r="AU36" s="29" t="str">
        <f>TEXT(G41,"ДДДДДДД")</f>
        <v>вторник</v>
      </c>
      <c r="AV36" s="29" t="str">
        <f>TEXT(S41,"ДДДДДДД")</f>
        <v>вторник</v>
      </c>
      <c r="AW36" s="29" t="str">
        <f>TEXT(AE41,"ДДДДДДД")</f>
        <v>вторник</v>
      </c>
      <c r="AX36" s="30">
        <v>4</v>
      </c>
      <c r="AY36" s="62" t="str">
        <f>IF(AX36=3,"5-6",IF(AX36=4,"7-8","9-10"))</f>
        <v>7-8</v>
      </c>
      <c r="AZ36" s="134">
        <f>AZ34</f>
        <v>201</v>
      </c>
      <c r="BA36" s="134" t="e">
        <f>BA34</f>
        <v>#REF!</v>
      </c>
      <c r="BB36" s="132" t="e">
        <f>BB34</f>
        <v>#REF!</v>
      </c>
      <c r="BC36" s="121">
        <f t="shared" si="36"/>
        <v>6</v>
      </c>
      <c r="BD36" s="128" t="e">
        <f>BD35</f>
        <v>#REF!</v>
      </c>
      <c r="BE36" s="128" t="e">
        <f>BE34</f>
        <v>#REF!</v>
      </c>
    </row>
    <row r="37" spans="1:57" ht="42.75" customHeight="1">
      <c r="A37" s="228">
        <v>4</v>
      </c>
      <c r="B37" s="159" t="s">
        <v>92</v>
      </c>
      <c r="C37" s="210" t="s">
        <v>12</v>
      </c>
      <c r="D37" s="247" t="s">
        <v>61</v>
      </c>
      <c r="E37" s="6">
        <v>3</v>
      </c>
      <c r="F37" s="6">
        <v>1</v>
      </c>
      <c r="G37" s="146">
        <v>44104</v>
      </c>
      <c r="H37" s="138" t="s">
        <v>47</v>
      </c>
      <c r="I37" s="95">
        <v>309</v>
      </c>
      <c r="J37" s="95">
        <v>6</v>
      </c>
      <c r="K37" s="505" t="s">
        <v>135</v>
      </c>
      <c r="L37" s="506"/>
      <c r="M37" s="507"/>
      <c r="N37" s="97">
        <f>BC31</f>
        <v>6</v>
      </c>
      <c r="O37" s="97">
        <v>8</v>
      </c>
      <c r="P37" s="97">
        <v>3</v>
      </c>
      <c r="Q37" s="120">
        <f t="shared" si="37"/>
        <v>23</v>
      </c>
      <c r="R37" s="6"/>
      <c r="S37" s="106">
        <v>44132</v>
      </c>
      <c r="T37" s="109" t="str">
        <f t="shared" si="38"/>
        <v> 3-4</v>
      </c>
      <c r="U37" s="109">
        <f t="shared" si="39"/>
        <v>309</v>
      </c>
      <c r="V37" s="109">
        <f t="shared" si="40"/>
        <v>6</v>
      </c>
      <c r="W37" s="508" t="s">
        <v>136</v>
      </c>
      <c r="X37" s="494"/>
      <c r="Y37" s="495"/>
      <c r="Z37" s="147">
        <f t="shared" si="47"/>
        <v>6</v>
      </c>
      <c r="AA37" s="148">
        <v>8</v>
      </c>
      <c r="AB37" s="148">
        <v>3</v>
      </c>
      <c r="AC37" s="149">
        <f t="shared" si="41"/>
        <v>23</v>
      </c>
      <c r="AD37" s="150"/>
      <c r="AE37" s="92">
        <v>44174</v>
      </c>
      <c r="AF37" s="85" t="str">
        <f t="shared" si="42"/>
        <v> 3-4</v>
      </c>
      <c r="AG37" s="85">
        <f t="shared" si="43"/>
        <v>309</v>
      </c>
      <c r="AH37" s="85">
        <f t="shared" si="44"/>
        <v>6</v>
      </c>
      <c r="AI37" s="493" t="s">
        <v>99</v>
      </c>
      <c r="AJ37" s="494"/>
      <c r="AK37" s="495"/>
      <c r="AL37" s="151">
        <f t="shared" si="48"/>
        <v>6</v>
      </c>
      <c r="AM37" s="87">
        <v>8</v>
      </c>
      <c r="AN37" s="87">
        <v>4</v>
      </c>
      <c r="AO37" s="114">
        <f t="shared" si="45"/>
        <v>24</v>
      </c>
      <c r="AP37" s="195">
        <f t="shared" si="46"/>
        <v>70</v>
      </c>
      <c r="AQ37" s="153">
        <f t="shared" si="49"/>
        <v>3</v>
      </c>
      <c r="AR37" s="83">
        <f t="shared" si="49"/>
        <v>1</v>
      </c>
      <c r="AS37" s="131"/>
      <c r="AT37" s="131"/>
      <c r="AU37" s="29"/>
      <c r="AV37" s="29"/>
      <c r="AW37" s="29"/>
      <c r="AX37" s="30"/>
      <c r="AY37" s="62"/>
      <c r="AZ37" s="134"/>
      <c r="BA37" s="134"/>
      <c r="BB37" s="132"/>
      <c r="BC37" s="121"/>
      <c r="BD37" s="128"/>
      <c r="BE37" s="128"/>
    </row>
    <row r="38" spans="1:57" ht="42.75" customHeight="1" thickBot="1">
      <c r="A38" s="228">
        <v>5</v>
      </c>
      <c r="B38" s="159" t="s">
        <v>79</v>
      </c>
      <c r="C38" s="210" t="s">
        <v>12</v>
      </c>
      <c r="D38" s="247" t="s">
        <v>61</v>
      </c>
      <c r="E38" s="6">
        <v>3</v>
      </c>
      <c r="F38" s="6">
        <v>1</v>
      </c>
      <c r="G38" s="146">
        <v>44103</v>
      </c>
      <c r="H38" s="258" t="s">
        <v>45</v>
      </c>
      <c r="I38" s="95">
        <v>103</v>
      </c>
      <c r="J38" s="95">
        <v>6</v>
      </c>
      <c r="K38" s="505" t="s">
        <v>135</v>
      </c>
      <c r="L38" s="506"/>
      <c r="M38" s="507"/>
      <c r="N38" s="97">
        <f>BC32</f>
        <v>6</v>
      </c>
      <c r="O38" s="97">
        <v>8</v>
      </c>
      <c r="P38" s="97">
        <v>3</v>
      </c>
      <c r="Q38" s="120">
        <f t="shared" si="37"/>
        <v>23</v>
      </c>
      <c r="R38" s="6"/>
      <c r="S38" s="106">
        <v>44138</v>
      </c>
      <c r="T38" s="109" t="str">
        <f t="shared" si="38"/>
        <v> 1-2</v>
      </c>
      <c r="U38" s="109">
        <f t="shared" si="39"/>
        <v>103</v>
      </c>
      <c r="V38" s="109">
        <f t="shared" si="40"/>
        <v>6</v>
      </c>
      <c r="W38" s="508" t="s">
        <v>136</v>
      </c>
      <c r="X38" s="494"/>
      <c r="Y38" s="495"/>
      <c r="Z38" s="147">
        <f t="shared" si="47"/>
        <v>6</v>
      </c>
      <c r="AA38" s="148">
        <v>8</v>
      </c>
      <c r="AB38" s="148">
        <v>3</v>
      </c>
      <c r="AC38" s="149">
        <f t="shared" si="41"/>
        <v>23</v>
      </c>
      <c r="AD38" s="150"/>
      <c r="AE38" s="92">
        <v>44173</v>
      </c>
      <c r="AF38" s="85" t="str">
        <f t="shared" si="42"/>
        <v> 1-2</v>
      </c>
      <c r="AG38" s="85">
        <f t="shared" si="43"/>
        <v>103</v>
      </c>
      <c r="AH38" s="85">
        <f t="shared" si="44"/>
        <v>6</v>
      </c>
      <c r="AI38" s="493" t="s">
        <v>99</v>
      </c>
      <c r="AJ38" s="494"/>
      <c r="AK38" s="495"/>
      <c r="AL38" s="151">
        <f t="shared" si="48"/>
        <v>6</v>
      </c>
      <c r="AM38" s="87">
        <v>8</v>
      </c>
      <c r="AN38" s="87">
        <v>4</v>
      </c>
      <c r="AO38" s="114">
        <f t="shared" si="45"/>
        <v>24</v>
      </c>
      <c r="AP38" s="195">
        <f t="shared" si="46"/>
        <v>70</v>
      </c>
      <c r="AQ38" s="154">
        <f t="shared" si="49"/>
        <v>3</v>
      </c>
      <c r="AR38" s="123">
        <f t="shared" si="49"/>
        <v>1</v>
      </c>
      <c r="AS38" s="22">
        <v>42</v>
      </c>
      <c r="AT38" s="22">
        <v>35</v>
      </c>
      <c r="AU38" s="33" t="str">
        <f aca="true" t="shared" si="50" ref="AU38:AU43">TEXT(G43,"ДДДДДДД")</f>
        <v>вторник</v>
      </c>
      <c r="AV38" s="33" t="str">
        <f aca="true" t="shared" si="51" ref="AV38:AV43">TEXT(S43,"ДДДДДДД")</f>
        <v>вторник</v>
      </c>
      <c r="AW38" s="33" t="str">
        <f aca="true" t="shared" si="52" ref="AW38:AW43">TEXT(AE43,"ДДДДДДД")</f>
        <v>вторник</v>
      </c>
      <c r="AX38" s="34">
        <v>4</v>
      </c>
      <c r="AY38" s="59" t="str">
        <f aca="true" t="shared" si="53" ref="AY38:AY43">IF(AX38=3,"5-6",IF(AX38=4,"7-8","9-10"))</f>
        <v>7-8</v>
      </c>
      <c r="AZ38" s="135">
        <f>AZ36</f>
        <v>201</v>
      </c>
      <c r="BA38" s="135" t="e">
        <f>BA36</f>
        <v>#REF!</v>
      </c>
      <c r="BB38" s="78" t="e">
        <f>BB36</f>
        <v>#REF!</v>
      </c>
      <c r="BC38" s="80">
        <f t="shared" si="36"/>
        <v>6</v>
      </c>
      <c r="BD38" s="128" t="e">
        <f>BD36</f>
        <v>#REF!</v>
      </c>
      <c r="BE38" s="128" t="e">
        <f>BE35</f>
        <v>#REF!</v>
      </c>
    </row>
    <row r="39" spans="1:57" ht="42" customHeight="1" thickBot="1">
      <c r="A39" s="228">
        <v>6</v>
      </c>
      <c r="B39" s="159" t="s">
        <v>94</v>
      </c>
      <c r="C39" s="210" t="s">
        <v>12</v>
      </c>
      <c r="D39" s="159" t="s">
        <v>59</v>
      </c>
      <c r="E39" s="6">
        <v>3</v>
      </c>
      <c r="F39" s="6">
        <v>1</v>
      </c>
      <c r="G39" s="146">
        <v>44102</v>
      </c>
      <c r="H39" s="138" t="s">
        <v>46</v>
      </c>
      <c r="I39" s="95">
        <v>112</v>
      </c>
      <c r="J39" s="95">
        <v>6</v>
      </c>
      <c r="K39" s="505" t="s">
        <v>135</v>
      </c>
      <c r="L39" s="506"/>
      <c r="M39" s="507"/>
      <c r="N39" s="97">
        <f>BC34</f>
        <v>6</v>
      </c>
      <c r="O39" s="97">
        <v>8</v>
      </c>
      <c r="P39" s="97">
        <v>3</v>
      </c>
      <c r="Q39" s="120">
        <f t="shared" si="37"/>
        <v>23</v>
      </c>
      <c r="R39" s="6"/>
      <c r="S39" s="106">
        <v>44137</v>
      </c>
      <c r="T39" s="109" t="str">
        <f t="shared" si="38"/>
        <v> 5-6</v>
      </c>
      <c r="U39" s="109">
        <f t="shared" si="39"/>
        <v>112</v>
      </c>
      <c r="V39" s="109">
        <f t="shared" si="40"/>
        <v>6</v>
      </c>
      <c r="W39" s="508" t="s">
        <v>136</v>
      </c>
      <c r="X39" s="494"/>
      <c r="Y39" s="495"/>
      <c r="Z39" s="147">
        <f t="shared" si="47"/>
        <v>6</v>
      </c>
      <c r="AA39" s="148">
        <v>8</v>
      </c>
      <c r="AB39" s="148">
        <v>3</v>
      </c>
      <c r="AC39" s="149">
        <f t="shared" si="41"/>
        <v>23</v>
      </c>
      <c r="AD39" s="150"/>
      <c r="AE39" s="92">
        <v>44172</v>
      </c>
      <c r="AF39" s="85" t="str">
        <f t="shared" si="42"/>
        <v> 5-6</v>
      </c>
      <c r="AG39" s="85">
        <f t="shared" si="43"/>
        <v>112</v>
      </c>
      <c r="AH39" s="85">
        <f t="shared" si="44"/>
        <v>6</v>
      </c>
      <c r="AI39" s="493" t="s">
        <v>99</v>
      </c>
      <c r="AJ39" s="494"/>
      <c r="AK39" s="495"/>
      <c r="AL39" s="151">
        <f t="shared" si="48"/>
        <v>6</v>
      </c>
      <c r="AM39" s="87">
        <v>8</v>
      </c>
      <c r="AN39" s="87">
        <v>4</v>
      </c>
      <c r="AO39" s="114">
        <f t="shared" si="45"/>
        <v>24</v>
      </c>
      <c r="AP39" s="195">
        <f t="shared" si="46"/>
        <v>70</v>
      </c>
      <c r="AQ39" s="152">
        <f t="shared" si="49"/>
        <v>3</v>
      </c>
      <c r="AR39" s="83">
        <f t="shared" si="49"/>
        <v>1</v>
      </c>
      <c r="AS39" s="136">
        <v>42</v>
      </c>
      <c r="AT39" s="136">
        <v>47</v>
      </c>
      <c r="AU39" s="36" t="str">
        <f t="shared" si="50"/>
        <v>вторник</v>
      </c>
      <c r="AV39" s="36" t="str">
        <f t="shared" si="51"/>
        <v>вторник</v>
      </c>
      <c r="AW39" s="36" t="str">
        <f t="shared" si="52"/>
        <v>вторник</v>
      </c>
      <c r="AX39" s="37">
        <v>4</v>
      </c>
      <c r="AY39" s="51" t="str">
        <f t="shared" si="53"/>
        <v>7-8</v>
      </c>
      <c r="AZ39" s="31">
        <v>16</v>
      </c>
      <c r="BA39" s="79" t="s">
        <v>36</v>
      </c>
      <c r="BB39" s="76" t="s">
        <v>41</v>
      </c>
      <c r="BC39" s="122">
        <f t="shared" si="36"/>
        <v>6</v>
      </c>
      <c r="BD39" s="137">
        <v>44</v>
      </c>
      <c r="BE39" s="137">
        <v>35</v>
      </c>
    </row>
    <row r="40" spans="1:57" ht="60" customHeight="1" thickBot="1">
      <c r="A40" s="228">
        <v>7</v>
      </c>
      <c r="B40" s="159" t="s">
        <v>72</v>
      </c>
      <c r="C40" s="210" t="s">
        <v>76</v>
      </c>
      <c r="D40" s="159" t="s">
        <v>88</v>
      </c>
      <c r="E40" s="6">
        <v>3</v>
      </c>
      <c r="F40" s="6">
        <v>1</v>
      </c>
      <c r="G40" s="146">
        <v>44103</v>
      </c>
      <c r="H40" s="95" t="str">
        <f>AY35</f>
        <v>5-6</v>
      </c>
      <c r="I40" s="95">
        <v>201</v>
      </c>
      <c r="J40" s="95">
        <v>6</v>
      </c>
      <c r="K40" s="505" t="s">
        <v>135</v>
      </c>
      <c r="L40" s="506"/>
      <c r="M40" s="507"/>
      <c r="N40" s="97">
        <f>BC35</f>
        <v>6</v>
      </c>
      <c r="O40" s="97">
        <v>8</v>
      </c>
      <c r="P40" s="97">
        <v>3</v>
      </c>
      <c r="Q40" s="120">
        <f t="shared" si="37"/>
        <v>23</v>
      </c>
      <c r="R40" s="6"/>
      <c r="S40" s="106">
        <v>44138</v>
      </c>
      <c r="T40" s="109" t="str">
        <f t="shared" si="38"/>
        <v>5-6</v>
      </c>
      <c r="U40" s="109">
        <f t="shared" si="39"/>
        <v>201</v>
      </c>
      <c r="V40" s="109">
        <f t="shared" si="40"/>
        <v>6</v>
      </c>
      <c r="W40" s="508" t="s">
        <v>136</v>
      </c>
      <c r="X40" s="494"/>
      <c r="Y40" s="495"/>
      <c r="Z40" s="147">
        <f t="shared" si="47"/>
        <v>6</v>
      </c>
      <c r="AA40" s="148">
        <v>8</v>
      </c>
      <c r="AB40" s="148">
        <v>3</v>
      </c>
      <c r="AC40" s="149">
        <f t="shared" si="41"/>
        <v>23</v>
      </c>
      <c r="AD40" s="150"/>
      <c r="AE40" s="92">
        <v>43803</v>
      </c>
      <c r="AF40" s="85" t="str">
        <f t="shared" si="42"/>
        <v>5-6</v>
      </c>
      <c r="AG40" s="85">
        <f t="shared" si="43"/>
        <v>201</v>
      </c>
      <c r="AH40" s="85">
        <f t="shared" si="44"/>
        <v>6</v>
      </c>
      <c r="AI40" s="493" t="s">
        <v>99</v>
      </c>
      <c r="AJ40" s="494"/>
      <c r="AK40" s="495"/>
      <c r="AL40" s="151">
        <f t="shared" si="48"/>
        <v>6</v>
      </c>
      <c r="AM40" s="87">
        <v>8</v>
      </c>
      <c r="AN40" s="87">
        <v>4</v>
      </c>
      <c r="AO40" s="114">
        <f t="shared" si="45"/>
        <v>24</v>
      </c>
      <c r="AP40" s="195">
        <f t="shared" si="46"/>
        <v>70</v>
      </c>
      <c r="AQ40" s="152">
        <f t="shared" si="49"/>
        <v>3</v>
      </c>
      <c r="AR40" s="83">
        <f t="shared" si="49"/>
        <v>1</v>
      </c>
      <c r="AS40" s="22">
        <v>42</v>
      </c>
      <c r="AT40" s="22">
        <v>35</v>
      </c>
      <c r="AU40" s="27" t="str">
        <f t="shared" si="50"/>
        <v>понедельник</v>
      </c>
      <c r="AV40" s="27" t="str">
        <f t="shared" si="51"/>
        <v>понедельник</v>
      </c>
      <c r="AW40" s="27" t="str">
        <f t="shared" si="52"/>
        <v>понедельник</v>
      </c>
      <c r="AX40" s="28">
        <v>4</v>
      </c>
      <c r="AY40" s="53" t="str">
        <f t="shared" si="53"/>
        <v>7-8</v>
      </c>
      <c r="AZ40" s="31">
        <v>16</v>
      </c>
      <c r="BA40" s="66" t="str">
        <f aca="true" t="shared" si="54" ref="BA40:BB43">BA39</f>
        <v>107</v>
      </c>
      <c r="BB40" s="66" t="str">
        <f t="shared" si="54"/>
        <v>15,00-17,00</v>
      </c>
      <c r="BC40" s="71">
        <f t="shared" si="36"/>
        <v>6</v>
      </c>
      <c r="BD40" s="128">
        <f aca="true" t="shared" si="55" ref="BD40:BE45">BD39</f>
        <v>44</v>
      </c>
      <c r="BE40" s="128">
        <f t="shared" si="55"/>
        <v>35</v>
      </c>
    </row>
    <row r="41" spans="1:57" ht="66.75" customHeight="1" thickBot="1">
      <c r="A41" s="228">
        <v>8</v>
      </c>
      <c r="B41" s="159" t="s">
        <v>93</v>
      </c>
      <c r="C41" s="210" t="s">
        <v>12</v>
      </c>
      <c r="D41" s="159" t="s">
        <v>60</v>
      </c>
      <c r="E41" s="6">
        <v>3</v>
      </c>
      <c r="F41" s="6">
        <v>1</v>
      </c>
      <c r="G41" s="146">
        <v>44110</v>
      </c>
      <c r="H41" s="258" t="s">
        <v>45</v>
      </c>
      <c r="I41" s="95">
        <v>204</v>
      </c>
      <c r="J41" s="95">
        <v>6</v>
      </c>
      <c r="K41" s="505" t="s">
        <v>135</v>
      </c>
      <c r="L41" s="506"/>
      <c r="M41" s="507"/>
      <c r="N41" s="97">
        <f>BC36</f>
        <v>6</v>
      </c>
      <c r="O41" s="97">
        <v>8</v>
      </c>
      <c r="P41" s="97">
        <v>3</v>
      </c>
      <c r="Q41" s="120">
        <f t="shared" si="37"/>
        <v>23</v>
      </c>
      <c r="R41" s="6"/>
      <c r="S41" s="189">
        <v>44131</v>
      </c>
      <c r="T41" s="109" t="str">
        <f t="shared" si="38"/>
        <v> 1-2</v>
      </c>
      <c r="U41" s="109">
        <f t="shared" si="39"/>
        <v>204</v>
      </c>
      <c r="V41" s="109">
        <f t="shared" si="40"/>
        <v>6</v>
      </c>
      <c r="W41" s="508" t="s">
        <v>136</v>
      </c>
      <c r="X41" s="494"/>
      <c r="Y41" s="495"/>
      <c r="Z41" s="147">
        <f t="shared" si="47"/>
        <v>6</v>
      </c>
      <c r="AA41" s="148">
        <v>8</v>
      </c>
      <c r="AB41" s="148">
        <v>3</v>
      </c>
      <c r="AC41" s="149">
        <f t="shared" si="41"/>
        <v>23</v>
      </c>
      <c r="AD41" s="150"/>
      <c r="AE41" s="92">
        <v>44166</v>
      </c>
      <c r="AF41" s="85" t="str">
        <f t="shared" si="42"/>
        <v> 1-2</v>
      </c>
      <c r="AG41" s="85">
        <f t="shared" si="43"/>
        <v>204</v>
      </c>
      <c r="AH41" s="85">
        <f t="shared" si="44"/>
        <v>6</v>
      </c>
      <c r="AI41" s="493" t="s">
        <v>99</v>
      </c>
      <c r="AJ41" s="494"/>
      <c r="AK41" s="495"/>
      <c r="AL41" s="151">
        <f t="shared" si="48"/>
        <v>6</v>
      </c>
      <c r="AM41" s="87">
        <v>8</v>
      </c>
      <c r="AN41" s="87">
        <v>4</v>
      </c>
      <c r="AO41" s="114">
        <f t="shared" si="45"/>
        <v>24</v>
      </c>
      <c r="AP41" s="195">
        <f t="shared" si="46"/>
        <v>70</v>
      </c>
      <c r="AQ41" s="152">
        <f t="shared" si="49"/>
        <v>3</v>
      </c>
      <c r="AR41" s="83">
        <f t="shared" si="49"/>
        <v>1</v>
      </c>
      <c r="AS41" s="22">
        <v>42</v>
      </c>
      <c r="AT41" s="22">
        <v>35</v>
      </c>
      <c r="AU41" s="27" t="str">
        <f t="shared" si="50"/>
        <v>среда</v>
      </c>
      <c r="AV41" s="27" t="str">
        <f t="shared" si="51"/>
        <v>среда</v>
      </c>
      <c r="AW41" s="27" t="str">
        <f t="shared" si="52"/>
        <v>среда</v>
      </c>
      <c r="AX41" s="28">
        <v>4</v>
      </c>
      <c r="AY41" s="53" t="str">
        <f t="shared" si="53"/>
        <v>7-8</v>
      </c>
      <c r="AZ41" s="31">
        <v>16</v>
      </c>
      <c r="BA41" s="66" t="str">
        <f t="shared" si="54"/>
        <v>107</v>
      </c>
      <c r="BB41" s="66" t="str">
        <f t="shared" si="54"/>
        <v>15,00-17,00</v>
      </c>
      <c r="BC41" s="71">
        <f t="shared" si="36"/>
        <v>6</v>
      </c>
      <c r="BD41" s="128">
        <f t="shared" si="55"/>
        <v>44</v>
      </c>
      <c r="BE41" s="128">
        <f t="shared" si="55"/>
        <v>35</v>
      </c>
    </row>
    <row r="42" spans="1:57" ht="42.75" customHeight="1" thickBot="1">
      <c r="A42" s="228">
        <v>9</v>
      </c>
      <c r="B42" s="159" t="s">
        <v>95</v>
      </c>
      <c r="C42" s="210" t="s">
        <v>12</v>
      </c>
      <c r="D42" s="159" t="s">
        <v>149</v>
      </c>
      <c r="E42" s="6">
        <v>3</v>
      </c>
      <c r="F42" s="6">
        <v>1</v>
      </c>
      <c r="G42" s="146">
        <v>44106</v>
      </c>
      <c r="H42" s="208" t="s">
        <v>46</v>
      </c>
      <c r="I42" s="95">
        <v>204</v>
      </c>
      <c r="J42" s="95">
        <v>6</v>
      </c>
      <c r="K42" s="505" t="s">
        <v>135</v>
      </c>
      <c r="L42" s="506"/>
      <c r="M42" s="507"/>
      <c r="N42" s="97">
        <v>6</v>
      </c>
      <c r="O42" s="97">
        <v>8</v>
      </c>
      <c r="P42" s="97">
        <v>3</v>
      </c>
      <c r="Q42" s="120">
        <v>23</v>
      </c>
      <c r="R42" s="6"/>
      <c r="S42" s="106">
        <v>44141</v>
      </c>
      <c r="T42" s="208" t="s">
        <v>46</v>
      </c>
      <c r="U42" s="109">
        <v>311</v>
      </c>
      <c r="V42" s="109">
        <v>6</v>
      </c>
      <c r="W42" s="508" t="s">
        <v>136</v>
      </c>
      <c r="X42" s="494"/>
      <c r="Y42" s="495"/>
      <c r="Z42" s="147">
        <v>6</v>
      </c>
      <c r="AA42" s="148">
        <v>8</v>
      </c>
      <c r="AB42" s="148">
        <v>3</v>
      </c>
      <c r="AC42" s="149">
        <v>23</v>
      </c>
      <c r="AD42" s="150"/>
      <c r="AE42" s="92">
        <v>44176</v>
      </c>
      <c r="AF42" s="208" t="s">
        <v>46</v>
      </c>
      <c r="AG42" s="85">
        <v>311</v>
      </c>
      <c r="AH42" s="85">
        <v>6</v>
      </c>
      <c r="AI42" s="493" t="s">
        <v>99</v>
      </c>
      <c r="AJ42" s="494"/>
      <c r="AK42" s="495"/>
      <c r="AL42" s="151">
        <v>6</v>
      </c>
      <c r="AM42" s="87">
        <v>8</v>
      </c>
      <c r="AN42" s="87">
        <v>4</v>
      </c>
      <c r="AO42" s="114">
        <v>24</v>
      </c>
      <c r="AP42" s="195">
        <v>70</v>
      </c>
      <c r="AQ42" s="152">
        <f t="shared" si="49"/>
        <v>4</v>
      </c>
      <c r="AR42" s="83">
        <f t="shared" si="49"/>
        <v>1</v>
      </c>
      <c r="AS42" s="22">
        <v>42</v>
      </c>
      <c r="AT42" s="22">
        <v>35</v>
      </c>
      <c r="AU42" s="27" t="str">
        <f t="shared" si="50"/>
        <v>вторник</v>
      </c>
      <c r="AV42" s="27" t="str">
        <f t="shared" si="51"/>
        <v>вторник</v>
      </c>
      <c r="AW42" s="27" t="str">
        <f t="shared" si="52"/>
        <v>вторник</v>
      </c>
      <c r="AX42" s="28">
        <v>4</v>
      </c>
      <c r="AY42" s="53" t="str">
        <f t="shared" si="53"/>
        <v>7-8</v>
      </c>
      <c r="AZ42" s="31">
        <v>16</v>
      </c>
      <c r="BA42" s="66" t="str">
        <f t="shared" si="54"/>
        <v>107</v>
      </c>
      <c r="BB42" s="66" t="str">
        <f t="shared" si="54"/>
        <v>15,00-17,00</v>
      </c>
      <c r="BC42" s="71">
        <f t="shared" si="36"/>
        <v>6</v>
      </c>
      <c r="BD42" s="128">
        <f t="shared" si="55"/>
        <v>44</v>
      </c>
      <c r="BE42" s="128">
        <f t="shared" si="55"/>
        <v>35</v>
      </c>
    </row>
    <row r="43" spans="1:57" ht="77.25" customHeight="1" thickBot="1">
      <c r="A43" s="287">
        <v>10</v>
      </c>
      <c r="B43" s="166" t="s">
        <v>50</v>
      </c>
      <c r="C43" s="211" t="s">
        <v>12</v>
      </c>
      <c r="D43" s="165" t="s">
        <v>124</v>
      </c>
      <c r="E43" s="268">
        <v>3</v>
      </c>
      <c r="F43" s="268">
        <v>1</v>
      </c>
      <c r="G43" s="262">
        <v>44110</v>
      </c>
      <c r="H43" s="208" t="s">
        <v>47</v>
      </c>
      <c r="I43" s="102">
        <v>202</v>
      </c>
      <c r="J43" s="102">
        <v>6</v>
      </c>
      <c r="K43" s="496" t="s">
        <v>135</v>
      </c>
      <c r="L43" s="497"/>
      <c r="M43" s="498"/>
      <c r="N43" s="118">
        <f>BC38</f>
        <v>6</v>
      </c>
      <c r="O43" s="118">
        <v>8</v>
      </c>
      <c r="P43" s="118">
        <v>3</v>
      </c>
      <c r="Q43" s="198">
        <f>SUM(N43:P43)+J43</f>
        <v>23</v>
      </c>
      <c r="R43" s="9"/>
      <c r="S43" s="130">
        <v>44131</v>
      </c>
      <c r="T43" s="110" t="str">
        <f>H43</f>
        <v> 3-4</v>
      </c>
      <c r="U43" s="110">
        <f>I43</f>
        <v>202</v>
      </c>
      <c r="V43" s="110">
        <f>J43</f>
        <v>6</v>
      </c>
      <c r="W43" s="499" t="s">
        <v>136</v>
      </c>
      <c r="X43" s="500"/>
      <c r="Y43" s="501"/>
      <c r="Z43" s="199">
        <f>N43</f>
        <v>6</v>
      </c>
      <c r="AA43" s="200">
        <v>8</v>
      </c>
      <c r="AB43" s="200">
        <v>3</v>
      </c>
      <c r="AC43" s="201">
        <f aca="true" t="shared" si="56" ref="AC43:AC50">SUM(Z43:AB43)+V43</f>
        <v>23</v>
      </c>
      <c r="AD43" s="202"/>
      <c r="AE43" s="119">
        <v>44166</v>
      </c>
      <c r="AF43" s="93" t="str">
        <f>H43</f>
        <v> 3-4</v>
      </c>
      <c r="AG43" s="93">
        <f>I43</f>
        <v>202</v>
      </c>
      <c r="AH43" s="93">
        <f>J43</f>
        <v>6</v>
      </c>
      <c r="AI43" s="516" t="s">
        <v>99</v>
      </c>
      <c r="AJ43" s="500"/>
      <c r="AK43" s="501"/>
      <c r="AL43" s="203">
        <f>Z43</f>
        <v>6</v>
      </c>
      <c r="AM43" s="204">
        <v>8</v>
      </c>
      <c r="AN43" s="204">
        <v>4</v>
      </c>
      <c r="AO43" s="205">
        <f aca="true" t="shared" si="57" ref="AO43:AO50">SUM(AL43:AN43)+AH43</f>
        <v>24</v>
      </c>
      <c r="AP43" s="206">
        <f aca="true" t="shared" si="58" ref="AP43:AP50">AO43+AC43+Q43</f>
        <v>70</v>
      </c>
      <c r="AQ43" s="152">
        <f t="shared" si="49"/>
        <v>4</v>
      </c>
      <c r="AR43" s="83">
        <f t="shared" si="49"/>
        <v>1</v>
      </c>
      <c r="AS43" s="22">
        <v>42</v>
      </c>
      <c r="AT43" s="22">
        <v>35</v>
      </c>
      <c r="AU43" s="27" t="str">
        <f t="shared" si="50"/>
        <v>понедельник</v>
      </c>
      <c r="AV43" s="27" t="str">
        <f t="shared" si="51"/>
        <v>понедельник</v>
      </c>
      <c r="AW43" s="27" t="str">
        <f t="shared" si="52"/>
        <v>понедельник</v>
      </c>
      <c r="AX43" s="28">
        <v>4</v>
      </c>
      <c r="AY43" s="53" t="str">
        <f t="shared" si="53"/>
        <v>7-8</v>
      </c>
      <c r="AZ43" s="31">
        <v>16</v>
      </c>
      <c r="BA43" s="66" t="str">
        <f t="shared" si="54"/>
        <v>107</v>
      </c>
      <c r="BB43" s="66" t="str">
        <f t="shared" si="54"/>
        <v>15,00-17,00</v>
      </c>
      <c r="BC43" s="71">
        <f t="shared" si="36"/>
        <v>6</v>
      </c>
      <c r="BD43" s="128">
        <f t="shared" si="55"/>
        <v>44</v>
      </c>
      <c r="BE43" s="128">
        <f t="shared" si="55"/>
        <v>35</v>
      </c>
    </row>
    <row r="44" spans="1:57" ht="68.25" customHeight="1" thickBot="1">
      <c r="A44" s="228">
        <v>12</v>
      </c>
      <c r="B44" s="159" t="s">
        <v>85</v>
      </c>
      <c r="C44" s="210" t="s">
        <v>13</v>
      </c>
      <c r="D44" s="159" t="s">
        <v>69</v>
      </c>
      <c r="E44" s="6">
        <v>3</v>
      </c>
      <c r="F44" s="6">
        <v>1</v>
      </c>
      <c r="G44" s="94">
        <v>44103</v>
      </c>
      <c r="H44" s="155" t="s">
        <v>47</v>
      </c>
      <c r="I44" s="96" t="s">
        <v>139</v>
      </c>
      <c r="J44" s="96">
        <v>6</v>
      </c>
      <c r="K44" s="509" t="s">
        <v>135</v>
      </c>
      <c r="L44" s="510"/>
      <c r="M44" s="511"/>
      <c r="N44" s="98">
        <f>BC39</f>
        <v>6</v>
      </c>
      <c r="O44" s="98">
        <v>8</v>
      </c>
      <c r="P44" s="98">
        <v>3</v>
      </c>
      <c r="Q44" s="99">
        <f aca="true" t="shared" si="59" ref="Q44:Q50">SUM(N44:P44)+J44</f>
        <v>23</v>
      </c>
      <c r="R44" s="10"/>
      <c r="S44" s="104">
        <v>44138</v>
      </c>
      <c r="T44" s="105" t="str">
        <f aca="true" t="shared" si="60" ref="T44:V50">H44</f>
        <v> 3-4</v>
      </c>
      <c r="U44" s="105" t="str">
        <f t="shared" si="60"/>
        <v>206      112   202</v>
      </c>
      <c r="V44" s="105">
        <f t="shared" si="60"/>
        <v>6</v>
      </c>
      <c r="W44" s="512" t="s">
        <v>136</v>
      </c>
      <c r="X44" s="513"/>
      <c r="Y44" s="514"/>
      <c r="Z44" s="113">
        <f aca="true" t="shared" si="61" ref="Z44:Z50">N44</f>
        <v>6</v>
      </c>
      <c r="AA44" s="107">
        <v>8</v>
      </c>
      <c r="AB44" s="107">
        <v>3</v>
      </c>
      <c r="AC44" s="108">
        <f t="shared" si="56"/>
        <v>23</v>
      </c>
      <c r="AD44" s="11"/>
      <c r="AE44" s="84">
        <v>44166</v>
      </c>
      <c r="AF44" s="86" t="str">
        <f aca="true" t="shared" si="62" ref="AF44:AH50">H44</f>
        <v> 3-4</v>
      </c>
      <c r="AG44" s="86" t="str">
        <f t="shared" si="62"/>
        <v>206      112   202</v>
      </c>
      <c r="AH44" s="86">
        <f t="shared" si="62"/>
        <v>6</v>
      </c>
      <c r="AI44" s="515" t="s">
        <v>99</v>
      </c>
      <c r="AJ44" s="513"/>
      <c r="AK44" s="514"/>
      <c r="AL44" s="103">
        <f aca="true" t="shared" si="63" ref="AL44:AL50">Z44</f>
        <v>6</v>
      </c>
      <c r="AM44" s="88">
        <v>8</v>
      </c>
      <c r="AN44" s="88">
        <v>4</v>
      </c>
      <c r="AO44" s="89">
        <f t="shared" si="57"/>
        <v>24</v>
      </c>
      <c r="AP44" s="207">
        <f t="shared" si="58"/>
        <v>70</v>
      </c>
      <c r="AQ44" s="152">
        <f t="shared" si="49"/>
        <v>4</v>
      </c>
      <c r="AR44" s="83">
        <f t="shared" si="49"/>
        <v>1</v>
      </c>
      <c r="AS44" s="22">
        <v>42</v>
      </c>
      <c r="AT44" s="22">
        <v>35</v>
      </c>
      <c r="AU44" s="27" t="str">
        <f>TEXT(G49,"ДДДДДДД")</f>
        <v>вторник</v>
      </c>
      <c r="AV44" s="27" t="str">
        <f>TEXT(S49,"ДДДДДДД")</f>
        <v>вторник</v>
      </c>
      <c r="AW44" s="27" t="str">
        <f>TEXT(AE49,"ДДДДДДД")</f>
        <v>среда</v>
      </c>
      <c r="AX44" s="28">
        <v>3</v>
      </c>
      <c r="AY44" s="53" t="str">
        <f>IF(AX44=3,"5-6",IF(AX44=4,"7-8","9-10"))</f>
        <v>5-6</v>
      </c>
      <c r="AZ44" s="133">
        <f>AZ43</f>
        <v>16</v>
      </c>
      <c r="BA44" s="133" t="str">
        <f>BA43</f>
        <v>107</v>
      </c>
      <c r="BB44" s="66" t="str">
        <f>BB43</f>
        <v>15,00-17,00</v>
      </c>
      <c r="BC44" s="71">
        <f t="shared" si="36"/>
        <v>6</v>
      </c>
      <c r="BD44" s="128">
        <f t="shared" si="55"/>
        <v>44</v>
      </c>
      <c r="BE44" s="128">
        <f>BE41</f>
        <v>35</v>
      </c>
    </row>
    <row r="45" spans="1:57" ht="68.25" customHeight="1">
      <c r="A45" s="228">
        <v>13</v>
      </c>
      <c r="B45" s="159" t="s">
        <v>100</v>
      </c>
      <c r="C45" s="210" t="s">
        <v>12</v>
      </c>
      <c r="D45" s="159" t="s">
        <v>59</v>
      </c>
      <c r="E45" s="6">
        <v>3</v>
      </c>
      <c r="F45" s="6">
        <v>1</v>
      </c>
      <c r="G45" s="146">
        <v>44109</v>
      </c>
      <c r="H45" s="138" t="s">
        <v>46</v>
      </c>
      <c r="I45" s="95">
        <v>507</v>
      </c>
      <c r="J45" s="95">
        <v>6</v>
      </c>
      <c r="K45" s="505" t="s">
        <v>135</v>
      </c>
      <c r="L45" s="506"/>
      <c r="M45" s="507"/>
      <c r="N45" s="97">
        <f>BC39</f>
        <v>6</v>
      </c>
      <c r="O45" s="97">
        <v>8</v>
      </c>
      <c r="P45" s="97">
        <v>3</v>
      </c>
      <c r="Q45" s="120">
        <f t="shared" si="59"/>
        <v>23</v>
      </c>
      <c r="R45" s="6"/>
      <c r="S45" s="106">
        <v>44137</v>
      </c>
      <c r="T45" s="109" t="str">
        <f t="shared" si="60"/>
        <v> 5-6</v>
      </c>
      <c r="U45" s="109">
        <f t="shared" si="60"/>
        <v>507</v>
      </c>
      <c r="V45" s="109">
        <f t="shared" si="60"/>
        <v>6</v>
      </c>
      <c r="W45" s="508" t="s">
        <v>136</v>
      </c>
      <c r="X45" s="494"/>
      <c r="Y45" s="495"/>
      <c r="Z45" s="147">
        <f t="shared" si="61"/>
        <v>6</v>
      </c>
      <c r="AA45" s="148">
        <v>8</v>
      </c>
      <c r="AB45" s="148">
        <v>3</v>
      </c>
      <c r="AC45" s="149">
        <f t="shared" si="56"/>
        <v>23</v>
      </c>
      <c r="AD45" s="150"/>
      <c r="AE45" s="92">
        <v>44165</v>
      </c>
      <c r="AF45" s="85" t="str">
        <f t="shared" si="62"/>
        <v> 5-6</v>
      </c>
      <c r="AG45" s="85">
        <f t="shared" si="62"/>
        <v>507</v>
      </c>
      <c r="AH45" s="85">
        <f t="shared" si="62"/>
        <v>6</v>
      </c>
      <c r="AI45" s="493" t="s">
        <v>99</v>
      </c>
      <c r="AJ45" s="494"/>
      <c r="AK45" s="495"/>
      <c r="AL45" s="151">
        <f t="shared" si="63"/>
        <v>6</v>
      </c>
      <c r="AM45" s="87">
        <v>8</v>
      </c>
      <c r="AN45" s="87">
        <v>4</v>
      </c>
      <c r="AO45" s="114">
        <f t="shared" si="57"/>
        <v>24</v>
      </c>
      <c r="AP45" s="195">
        <f t="shared" si="58"/>
        <v>70</v>
      </c>
      <c r="AQ45" s="153">
        <f t="shared" si="49"/>
        <v>4</v>
      </c>
      <c r="AR45" s="83">
        <f t="shared" si="49"/>
        <v>1</v>
      </c>
      <c r="AS45" s="131">
        <v>42</v>
      </c>
      <c r="AT45" s="131">
        <v>35</v>
      </c>
      <c r="AU45" s="29" t="str">
        <f>TEXT(G50,"ДДДДДДД")</f>
        <v>вторник</v>
      </c>
      <c r="AV45" s="29" t="str">
        <f>TEXT(S50,"ДДДДДДД")</f>
        <v>вторник</v>
      </c>
      <c r="AW45" s="29" t="str">
        <f>TEXT(AE50,"ДДДДДДД")</f>
        <v>вторник</v>
      </c>
      <c r="AX45" s="30">
        <v>4</v>
      </c>
      <c r="AY45" s="62" t="str">
        <f>IF(AX45=3,"5-6",IF(AX45=4,"7-8","9-10"))</f>
        <v>7-8</v>
      </c>
      <c r="AZ45" s="134">
        <f>AZ43</f>
        <v>16</v>
      </c>
      <c r="BA45" s="134" t="str">
        <f>BA43</f>
        <v>107</v>
      </c>
      <c r="BB45" s="132" t="str">
        <f>BB43</f>
        <v>15,00-17,00</v>
      </c>
      <c r="BC45" s="121">
        <f t="shared" si="36"/>
        <v>6</v>
      </c>
      <c r="BD45" s="128">
        <f t="shared" si="55"/>
        <v>44</v>
      </c>
      <c r="BE45" s="128">
        <f>BE43</f>
        <v>35</v>
      </c>
    </row>
    <row r="46" spans="1:57" ht="68.25" customHeight="1" thickBot="1">
      <c r="A46" s="229">
        <v>14</v>
      </c>
      <c r="B46" s="158" t="s">
        <v>74</v>
      </c>
      <c r="C46" s="160" t="s">
        <v>13</v>
      </c>
      <c r="D46" s="158" t="s">
        <v>149</v>
      </c>
      <c r="E46" s="7">
        <v>3</v>
      </c>
      <c r="F46" s="7">
        <v>1</v>
      </c>
      <c r="G46" s="146">
        <v>44104</v>
      </c>
      <c r="H46" s="138" t="s">
        <v>47</v>
      </c>
      <c r="I46" s="95">
        <v>309</v>
      </c>
      <c r="J46" s="95">
        <v>6</v>
      </c>
      <c r="K46" s="505" t="s">
        <v>135</v>
      </c>
      <c r="L46" s="506"/>
      <c r="M46" s="507"/>
      <c r="N46" s="97">
        <f>BC40</f>
        <v>6</v>
      </c>
      <c r="O46" s="97">
        <v>8</v>
      </c>
      <c r="P46" s="97">
        <v>3</v>
      </c>
      <c r="Q46" s="120">
        <f t="shared" si="59"/>
        <v>23</v>
      </c>
      <c r="R46" s="6"/>
      <c r="S46" s="106">
        <v>44132</v>
      </c>
      <c r="T46" s="109" t="str">
        <f t="shared" si="60"/>
        <v> 3-4</v>
      </c>
      <c r="U46" s="109">
        <f t="shared" si="60"/>
        <v>309</v>
      </c>
      <c r="V46" s="109">
        <f t="shared" si="60"/>
        <v>6</v>
      </c>
      <c r="W46" s="508" t="s">
        <v>136</v>
      </c>
      <c r="X46" s="494"/>
      <c r="Y46" s="495"/>
      <c r="Z46" s="147">
        <f t="shared" si="61"/>
        <v>6</v>
      </c>
      <c r="AA46" s="148">
        <v>8</v>
      </c>
      <c r="AB46" s="148">
        <v>3</v>
      </c>
      <c r="AC46" s="149">
        <f t="shared" si="56"/>
        <v>23</v>
      </c>
      <c r="AD46" s="150"/>
      <c r="AE46" s="92">
        <v>44174</v>
      </c>
      <c r="AF46" s="85" t="str">
        <f t="shared" si="62"/>
        <v> 3-4</v>
      </c>
      <c r="AG46" s="85">
        <f t="shared" si="62"/>
        <v>309</v>
      </c>
      <c r="AH46" s="85">
        <f t="shared" si="62"/>
        <v>6</v>
      </c>
      <c r="AI46" s="493" t="s">
        <v>99</v>
      </c>
      <c r="AJ46" s="494"/>
      <c r="AK46" s="495"/>
      <c r="AL46" s="151">
        <f t="shared" si="63"/>
        <v>6</v>
      </c>
      <c r="AM46" s="87">
        <v>8</v>
      </c>
      <c r="AN46" s="87">
        <v>4</v>
      </c>
      <c r="AO46" s="114">
        <f t="shared" si="57"/>
        <v>24</v>
      </c>
      <c r="AP46" s="195">
        <f t="shared" si="58"/>
        <v>70</v>
      </c>
      <c r="AQ46" s="153">
        <f t="shared" si="49"/>
        <v>4</v>
      </c>
      <c r="AR46" s="83">
        <f t="shared" si="49"/>
        <v>1</v>
      </c>
      <c r="AS46" s="131"/>
      <c r="AT46" s="131"/>
      <c r="AU46" s="29"/>
      <c r="AV46" s="29"/>
      <c r="AW46" s="29"/>
      <c r="AX46" s="30"/>
      <c r="AY46" s="62"/>
      <c r="AZ46" s="134"/>
      <c r="BA46" s="134"/>
      <c r="BB46" s="132"/>
      <c r="BC46" s="121"/>
      <c r="BD46" s="128"/>
      <c r="BE46" s="128"/>
    </row>
    <row r="47" spans="1:57" ht="68.25" customHeight="1" thickBot="1">
      <c r="A47" s="192">
        <v>1</v>
      </c>
      <c r="B47" s="166" t="s">
        <v>105</v>
      </c>
      <c r="C47" s="211" t="s">
        <v>13</v>
      </c>
      <c r="D47" s="165" t="s">
        <v>106</v>
      </c>
      <c r="E47" s="255">
        <v>4</v>
      </c>
      <c r="F47" s="255">
        <v>1</v>
      </c>
      <c r="G47" s="146">
        <v>44103</v>
      </c>
      <c r="H47" s="258" t="s">
        <v>45</v>
      </c>
      <c r="I47" s="95">
        <v>103</v>
      </c>
      <c r="J47" s="95">
        <v>6</v>
      </c>
      <c r="K47" s="505" t="s">
        <v>135</v>
      </c>
      <c r="L47" s="506"/>
      <c r="M47" s="507"/>
      <c r="N47" s="97">
        <f>BC41</f>
        <v>6</v>
      </c>
      <c r="O47" s="97">
        <v>8</v>
      </c>
      <c r="P47" s="97">
        <v>3</v>
      </c>
      <c r="Q47" s="120">
        <f t="shared" si="59"/>
        <v>23</v>
      </c>
      <c r="R47" s="6"/>
      <c r="S47" s="106">
        <v>44138</v>
      </c>
      <c r="T47" s="109" t="str">
        <f t="shared" si="60"/>
        <v> 1-2</v>
      </c>
      <c r="U47" s="109">
        <f t="shared" si="60"/>
        <v>103</v>
      </c>
      <c r="V47" s="109">
        <f t="shared" si="60"/>
        <v>6</v>
      </c>
      <c r="W47" s="508" t="s">
        <v>136</v>
      </c>
      <c r="X47" s="494"/>
      <c r="Y47" s="495"/>
      <c r="Z47" s="147">
        <f t="shared" si="61"/>
        <v>6</v>
      </c>
      <c r="AA47" s="148">
        <f>$AV$6</f>
        <v>0</v>
      </c>
      <c r="AB47" s="148">
        <v>3</v>
      </c>
      <c r="AC47" s="149">
        <f t="shared" si="56"/>
        <v>15</v>
      </c>
      <c r="AD47" s="150"/>
      <c r="AE47" s="92">
        <v>44173</v>
      </c>
      <c r="AF47" s="85" t="str">
        <f t="shared" si="62"/>
        <v> 1-2</v>
      </c>
      <c r="AG47" s="85">
        <f t="shared" si="62"/>
        <v>103</v>
      </c>
      <c r="AH47" s="85">
        <f t="shared" si="62"/>
        <v>6</v>
      </c>
      <c r="AI47" s="493" t="s">
        <v>99</v>
      </c>
      <c r="AJ47" s="494"/>
      <c r="AK47" s="495"/>
      <c r="AL47" s="151">
        <f t="shared" si="63"/>
        <v>6</v>
      </c>
      <c r="AM47" s="87">
        <v>8</v>
      </c>
      <c r="AN47" s="87">
        <v>4</v>
      </c>
      <c r="AO47" s="114">
        <f t="shared" si="57"/>
        <v>24</v>
      </c>
      <c r="AP47" s="195">
        <f t="shared" si="58"/>
        <v>62</v>
      </c>
      <c r="AQ47" s="154">
        <f t="shared" si="49"/>
        <v>4</v>
      </c>
      <c r="AR47" s="123">
        <f t="shared" si="49"/>
        <v>1</v>
      </c>
      <c r="AS47" s="22">
        <v>42</v>
      </c>
      <c r="AT47" s="22">
        <v>35</v>
      </c>
      <c r="AU47" s="33" t="str">
        <f aca="true" t="shared" si="64" ref="AU47:AU52">TEXT(G52,"ДДДДДДД")</f>
        <v>вторник</v>
      </c>
      <c r="AV47" s="33" t="str">
        <f aca="true" t="shared" si="65" ref="AV47:AV52">TEXT(S52,"ДДДДДДД")</f>
        <v>вторник</v>
      </c>
      <c r="AW47" s="33" t="str">
        <f aca="true" t="shared" si="66" ref="AW47:AW52">TEXT(AE52,"ДДДДДДД")</f>
        <v>вторник</v>
      </c>
      <c r="AX47" s="34">
        <v>4</v>
      </c>
      <c r="AY47" s="59" t="str">
        <f aca="true" t="shared" si="67" ref="AY47:AY52">IF(AX47=3,"5-6",IF(AX47=4,"7-8","9-10"))</f>
        <v>7-8</v>
      </c>
      <c r="AZ47" s="135">
        <f>AZ45</f>
        <v>16</v>
      </c>
      <c r="BA47" s="135" t="str">
        <f>BA45</f>
        <v>107</v>
      </c>
      <c r="BB47" s="78" t="str">
        <f>BB45</f>
        <v>15,00-17,00</v>
      </c>
      <c r="BC47" s="80">
        <f t="shared" si="36"/>
        <v>6</v>
      </c>
      <c r="BD47" s="128">
        <f>BD45</f>
        <v>44</v>
      </c>
      <c r="BE47" s="128">
        <f>BE44</f>
        <v>35</v>
      </c>
    </row>
    <row r="48" spans="1:57" ht="68.25" customHeight="1" thickBot="1">
      <c r="A48" s="194">
        <v>2</v>
      </c>
      <c r="B48" s="167" t="s">
        <v>110</v>
      </c>
      <c r="C48" s="238" t="s">
        <v>12</v>
      </c>
      <c r="D48" s="159" t="s">
        <v>62</v>
      </c>
      <c r="E48" s="164">
        <v>4</v>
      </c>
      <c r="F48" s="164">
        <v>1</v>
      </c>
      <c r="G48" s="146">
        <v>44102</v>
      </c>
      <c r="H48" s="138" t="s">
        <v>46</v>
      </c>
      <c r="I48" s="95">
        <v>112</v>
      </c>
      <c r="J48" s="95">
        <v>6</v>
      </c>
      <c r="K48" s="505" t="s">
        <v>135</v>
      </c>
      <c r="L48" s="506"/>
      <c r="M48" s="507"/>
      <c r="N48" s="97">
        <f>BC43</f>
        <v>6</v>
      </c>
      <c r="O48" s="97">
        <v>8</v>
      </c>
      <c r="P48" s="97">
        <v>3</v>
      </c>
      <c r="Q48" s="120">
        <f t="shared" si="59"/>
        <v>23</v>
      </c>
      <c r="R48" s="6"/>
      <c r="S48" s="106">
        <v>44137</v>
      </c>
      <c r="T48" s="109" t="str">
        <f t="shared" si="60"/>
        <v> 5-6</v>
      </c>
      <c r="U48" s="109">
        <f t="shared" si="60"/>
        <v>112</v>
      </c>
      <c r="V48" s="109">
        <f t="shared" si="60"/>
        <v>6</v>
      </c>
      <c r="W48" s="508" t="s">
        <v>136</v>
      </c>
      <c r="X48" s="494"/>
      <c r="Y48" s="495"/>
      <c r="Z48" s="147">
        <f t="shared" si="61"/>
        <v>6</v>
      </c>
      <c r="AA48" s="148">
        <v>8</v>
      </c>
      <c r="AB48" s="148">
        <v>3</v>
      </c>
      <c r="AC48" s="149">
        <f t="shared" si="56"/>
        <v>23</v>
      </c>
      <c r="AD48" s="150"/>
      <c r="AE48" s="92">
        <v>44172</v>
      </c>
      <c r="AF48" s="85" t="str">
        <f t="shared" si="62"/>
        <v> 5-6</v>
      </c>
      <c r="AG48" s="85">
        <f t="shared" si="62"/>
        <v>112</v>
      </c>
      <c r="AH48" s="85">
        <f t="shared" si="62"/>
        <v>6</v>
      </c>
      <c r="AI48" s="493" t="s">
        <v>99</v>
      </c>
      <c r="AJ48" s="494"/>
      <c r="AK48" s="495"/>
      <c r="AL48" s="151">
        <f t="shared" si="63"/>
        <v>6</v>
      </c>
      <c r="AM48" s="87">
        <v>8</v>
      </c>
      <c r="AN48" s="87">
        <v>4</v>
      </c>
      <c r="AO48" s="114">
        <f t="shared" si="57"/>
        <v>24</v>
      </c>
      <c r="AP48" s="195">
        <f t="shared" si="58"/>
        <v>70</v>
      </c>
      <c r="AQ48" s="152">
        <f t="shared" si="49"/>
        <v>4</v>
      </c>
      <c r="AR48" s="83">
        <f t="shared" si="49"/>
        <v>1</v>
      </c>
      <c r="AS48" s="136">
        <v>42</v>
      </c>
      <c r="AT48" s="136">
        <v>47</v>
      </c>
      <c r="AU48" s="36" t="str">
        <f t="shared" si="64"/>
        <v>вторник</v>
      </c>
      <c r="AV48" s="36" t="str">
        <f t="shared" si="65"/>
        <v>вторник</v>
      </c>
      <c r="AW48" s="36" t="str">
        <f t="shared" si="66"/>
        <v>вторник</v>
      </c>
      <c r="AX48" s="37">
        <v>4</v>
      </c>
      <c r="AY48" s="51" t="str">
        <f t="shared" si="67"/>
        <v>7-8</v>
      </c>
      <c r="AZ48" s="31">
        <v>16</v>
      </c>
      <c r="BA48" s="79" t="s">
        <v>36</v>
      </c>
      <c r="BB48" s="76" t="s">
        <v>41</v>
      </c>
      <c r="BC48" s="122">
        <f t="shared" si="36"/>
        <v>6</v>
      </c>
      <c r="BD48" s="137">
        <v>44</v>
      </c>
      <c r="BE48" s="137">
        <v>35</v>
      </c>
    </row>
    <row r="49" spans="1:57" ht="68.25" customHeight="1" thickBot="1">
      <c r="A49" s="194">
        <v>3</v>
      </c>
      <c r="B49" s="167" t="s">
        <v>107</v>
      </c>
      <c r="C49" s="210" t="s">
        <v>12</v>
      </c>
      <c r="D49" s="159" t="s">
        <v>108</v>
      </c>
      <c r="E49" s="164">
        <v>4</v>
      </c>
      <c r="F49" s="164">
        <v>1</v>
      </c>
      <c r="G49" s="146">
        <v>44103</v>
      </c>
      <c r="H49" s="95" t="str">
        <f>AY44</f>
        <v>5-6</v>
      </c>
      <c r="I49" s="95">
        <v>201</v>
      </c>
      <c r="J49" s="95">
        <v>6</v>
      </c>
      <c r="K49" s="505" t="s">
        <v>135</v>
      </c>
      <c r="L49" s="506"/>
      <c r="M49" s="507"/>
      <c r="N49" s="97">
        <f>BC44</f>
        <v>6</v>
      </c>
      <c r="O49" s="97">
        <v>8</v>
      </c>
      <c r="P49" s="97">
        <v>3</v>
      </c>
      <c r="Q49" s="120">
        <f t="shared" si="59"/>
        <v>23</v>
      </c>
      <c r="R49" s="6"/>
      <c r="S49" s="106">
        <v>44138</v>
      </c>
      <c r="T49" s="109" t="str">
        <f t="shared" si="60"/>
        <v>5-6</v>
      </c>
      <c r="U49" s="109">
        <f t="shared" si="60"/>
        <v>201</v>
      </c>
      <c r="V49" s="109">
        <f t="shared" si="60"/>
        <v>6</v>
      </c>
      <c r="W49" s="508" t="s">
        <v>136</v>
      </c>
      <c r="X49" s="494"/>
      <c r="Y49" s="495"/>
      <c r="Z49" s="147">
        <f t="shared" si="61"/>
        <v>6</v>
      </c>
      <c r="AA49" s="148">
        <v>8</v>
      </c>
      <c r="AB49" s="148">
        <v>3</v>
      </c>
      <c r="AC49" s="149">
        <f t="shared" si="56"/>
        <v>23</v>
      </c>
      <c r="AD49" s="150"/>
      <c r="AE49" s="92">
        <v>43803</v>
      </c>
      <c r="AF49" s="85" t="str">
        <f t="shared" si="62"/>
        <v>5-6</v>
      </c>
      <c r="AG49" s="85">
        <f t="shared" si="62"/>
        <v>201</v>
      </c>
      <c r="AH49" s="85">
        <f t="shared" si="62"/>
        <v>6</v>
      </c>
      <c r="AI49" s="493" t="s">
        <v>99</v>
      </c>
      <c r="AJ49" s="494"/>
      <c r="AK49" s="495"/>
      <c r="AL49" s="151">
        <f t="shared" si="63"/>
        <v>6</v>
      </c>
      <c r="AM49" s="87">
        <v>8</v>
      </c>
      <c r="AN49" s="87">
        <v>4</v>
      </c>
      <c r="AO49" s="114">
        <f t="shared" si="57"/>
        <v>24</v>
      </c>
      <c r="AP49" s="195">
        <f t="shared" si="58"/>
        <v>70</v>
      </c>
      <c r="AQ49" s="152">
        <f t="shared" si="49"/>
        <v>4</v>
      </c>
      <c r="AR49" s="83">
        <f t="shared" si="49"/>
        <v>1</v>
      </c>
      <c r="AS49" s="22">
        <v>42</v>
      </c>
      <c r="AT49" s="22">
        <v>35</v>
      </c>
      <c r="AU49" s="27" t="str">
        <f t="shared" si="64"/>
        <v>пятница</v>
      </c>
      <c r="AV49" s="27" t="str">
        <f t="shared" si="65"/>
        <v>пятница</v>
      </c>
      <c r="AW49" s="27" t="str">
        <f t="shared" si="66"/>
        <v>пятница</v>
      </c>
      <c r="AX49" s="28">
        <v>4</v>
      </c>
      <c r="AY49" s="53" t="str">
        <f t="shared" si="67"/>
        <v>7-8</v>
      </c>
      <c r="AZ49" s="31">
        <v>16</v>
      </c>
      <c r="BA49" s="66" t="str">
        <f aca="true" t="shared" si="68" ref="BA49:BB52">BA48</f>
        <v>107</v>
      </c>
      <c r="BB49" s="66" t="str">
        <f t="shared" si="68"/>
        <v>15,00-17,00</v>
      </c>
      <c r="BC49" s="71">
        <f t="shared" si="36"/>
        <v>6</v>
      </c>
      <c r="BD49" s="128">
        <f aca="true" t="shared" si="69" ref="BD49:BE52">BD48</f>
        <v>44</v>
      </c>
      <c r="BE49" s="128">
        <f t="shared" si="69"/>
        <v>35</v>
      </c>
    </row>
    <row r="50" spans="1:57" ht="68.25" customHeight="1" thickBot="1">
      <c r="A50" s="194">
        <v>4</v>
      </c>
      <c r="B50" s="167" t="s">
        <v>109</v>
      </c>
      <c r="C50" s="210" t="s">
        <v>12</v>
      </c>
      <c r="D50" s="165" t="s">
        <v>106</v>
      </c>
      <c r="E50" s="164">
        <v>4</v>
      </c>
      <c r="F50" s="164">
        <v>1</v>
      </c>
      <c r="G50" s="146">
        <v>44110</v>
      </c>
      <c r="H50" s="258" t="s">
        <v>45</v>
      </c>
      <c r="I50" s="95">
        <v>204</v>
      </c>
      <c r="J50" s="95">
        <v>6</v>
      </c>
      <c r="K50" s="505" t="s">
        <v>135</v>
      </c>
      <c r="L50" s="506"/>
      <c r="M50" s="507"/>
      <c r="N50" s="97">
        <f>BC45</f>
        <v>6</v>
      </c>
      <c r="O50" s="97">
        <v>8</v>
      </c>
      <c r="P50" s="97">
        <v>3</v>
      </c>
      <c r="Q50" s="120">
        <f t="shared" si="59"/>
        <v>23</v>
      </c>
      <c r="R50" s="6"/>
      <c r="S50" s="189">
        <v>44131</v>
      </c>
      <c r="T50" s="109" t="str">
        <f t="shared" si="60"/>
        <v> 1-2</v>
      </c>
      <c r="U50" s="109">
        <f t="shared" si="60"/>
        <v>204</v>
      </c>
      <c r="V50" s="109">
        <f t="shared" si="60"/>
        <v>6</v>
      </c>
      <c r="W50" s="508" t="s">
        <v>136</v>
      </c>
      <c r="X50" s="494"/>
      <c r="Y50" s="495"/>
      <c r="Z50" s="147">
        <f t="shared" si="61"/>
        <v>6</v>
      </c>
      <c r="AA50" s="148">
        <v>8</v>
      </c>
      <c r="AB50" s="148">
        <v>3</v>
      </c>
      <c r="AC50" s="149">
        <f t="shared" si="56"/>
        <v>23</v>
      </c>
      <c r="AD50" s="150"/>
      <c r="AE50" s="92">
        <v>44166</v>
      </c>
      <c r="AF50" s="85" t="str">
        <f t="shared" si="62"/>
        <v> 1-2</v>
      </c>
      <c r="AG50" s="85">
        <f t="shared" si="62"/>
        <v>204</v>
      </c>
      <c r="AH50" s="85">
        <f t="shared" si="62"/>
        <v>6</v>
      </c>
      <c r="AI50" s="493" t="s">
        <v>99</v>
      </c>
      <c r="AJ50" s="494"/>
      <c r="AK50" s="495"/>
      <c r="AL50" s="151">
        <f t="shared" si="63"/>
        <v>6</v>
      </c>
      <c r="AM50" s="87">
        <v>8</v>
      </c>
      <c r="AN50" s="87">
        <f>$AW$6+1</f>
        <v>1</v>
      </c>
      <c r="AO50" s="114">
        <f t="shared" si="57"/>
        <v>21</v>
      </c>
      <c r="AP50" s="195">
        <f t="shared" si="58"/>
        <v>67</v>
      </c>
      <c r="AQ50" s="152">
        <f t="shared" si="49"/>
        <v>0</v>
      </c>
      <c r="AR50" s="83">
        <f t="shared" si="49"/>
        <v>0</v>
      </c>
      <c r="AS50" s="22">
        <v>42</v>
      </c>
      <c r="AT50" s="22">
        <v>35</v>
      </c>
      <c r="AU50" s="27" t="str">
        <f t="shared" si="64"/>
        <v>суббота</v>
      </c>
      <c r="AV50" s="27" t="str">
        <f t="shared" si="65"/>
        <v>суббота</v>
      </c>
      <c r="AW50" s="27" t="str">
        <f t="shared" si="66"/>
        <v>суббота</v>
      </c>
      <c r="AX50" s="28">
        <v>4</v>
      </c>
      <c r="AY50" s="53" t="str">
        <f t="shared" si="67"/>
        <v>7-8</v>
      </c>
      <c r="AZ50" s="31">
        <v>16</v>
      </c>
      <c r="BA50" s="66" t="str">
        <f t="shared" si="68"/>
        <v>107</v>
      </c>
      <c r="BB50" s="66" t="str">
        <f t="shared" si="68"/>
        <v>15,00-17,00</v>
      </c>
      <c r="BC50" s="71">
        <f t="shared" si="36"/>
        <v>6</v>
      </c>
      <c r="BD50" s="128">
        <f t="shared" si="69"/>
        <v>44</v>
      </c>
      <c r="BE50" s="128">
        <f t="shared" si="69"/>
        <v>35</v>
      </c>
    </row>
    <row r="51" spans="1:57" ht="68.25" customHeight="1" thickBot="1">
      <c r="A51" s="194">
        <v>5</v>
      </c>
      <c r="B51" s="167" t="s">
        <v>111</v>
      </c>
      <c r="C51" s="210" t="s">
        <v>12</v>
      </c>
      <c r="D51" s="159" t="s">
        <v>112</v>
      </c>
      <c r="E51" s="164">
        <v>4</v>
      </c>
      <c r="F51" s="164">
        <v>1</v>
      </c>
      <c r="G51" s="146">
        <v>44106</v>
      </c>
      <c r="H51" s="208" t="s">
        <v>46</v>
      </c>
      <c r="I51" s="95">
        <v>204</v>
      </c>
      <c r="J51" s="95">
        <v>6</v>
      </c>
      <c r="K51" s="505" t="s">
        <v>135</v>
      </c>
      <c r="L51" s="506"/>
      <c r="M51" s="507"/>
      <c r="N51" s="97">
        <v>6</v>
      </c>
      <c r="O51" s="97">
        <v>8</v>
      </c>
      <c r="P51" s="97">
        <v>3</v>
      </c>
      <c r="Q51" s="120">
        <v>23</v>
      </c>
      <c r="R51" s="6"/>
      <c r="S51" s="106">
        <v>44141</v>
      </c>
      <c r="T51" s="208" t="s">
        <v>46</v>
      </c>
      <c r="U51" s="109">
        <v>311</v>
      </c>
      <c r="V51" s="109">
        <v>6</v>
      </c>
      <c r="W51" s="508" t="s">
        <v>136</v>
      </c>
      <c r="X51" s="494"/>
      <c r="Y51" s="495"/>
      <c r="Z51" s="147">
        <v>6</v>
      </c>
      <c r="AA51" s="148">
        <v>8</v>
      </c>
      <c r="AB51" s="148">
        <v>3</v>
      </c>
      <c r="AC51" s="149">
        <v>23</v>
      </c>
      <c r="AD51" s="150"/>
      <c r="AE51" s="92">
        <v>44176</v>
      </c>
      <c r="AF51" s="208" t="s">
        <v>46</v>
      </c>
      <c r="AG51" s="85">
        <v>311</v>
      </c>
      <c r="AH51" s="85">
        <v>6</v>
      </c>
      <c r="AI51" s="493" t="s">
        <v>99</v>
      </c>
      <c r="AJ51" s="494"/>
      <c r="AK51" s="495"/>
      <c r="AL51" s="151">
        <v>6</v>
      </c>
      <c r="AM51" s="87">
        <v>8</v>
      </c>
      <c r="AN51" s="87">
        <v>4</v>
      </c>
      <c r="AO51" s="114">
        <v>24</v>
      </c>
      <c r="AP51" s="195">
        <v>70</v>
      </c>
      <c r="AQ51" s="152">
        <f aca="true" t="shared" si="70" ref="AQ51:AR53">E56</f>
        <v>0</v>
      </c>
      <c r="AR51" s="83">
        <f t="shared" si="70"/>
        <v>0</v>
      </c>
      <c r="AS51" s="22">
        <v>42</v>
      </c>
      <c r="AT51" s="22">
        <v>35</v>
      </c>
      <c r="AU51" s="27" t="str">
        <f t="shared" si="64"/>
        <v>суббота</v>
      </c>
      <c r="AV51" s="27" t="str">
        <f t="shared" si="65"/>
        <v>суббота</v>
      </c>
      <c r="AW51" s="27" t="str">
        <f t="shared" si="66"/>
        <v>суббота</v>
      </c>
      <c r="AX51" s="28">
        <v>4</v>
      </c>
      <c r="AY51" s="53" t="str">
        <f t="shared" si="67"/>
        <v>7-8</v>
      </c>
      <c r="AZ51" s="31">
        <v>16</v>
      </c>
      <c r="BA51" s="66" t="str">
        <f t="shared" si="68"/>
        <v>107</v>
      </c>
      <c r="BB51" s="66" t="str">
        <f t="shared" si="68"/>
        <v>15,00-17,00</v>
      </c>
      <c r="BC51" s="71">
        <f t="shared" si="36"/>
        <v>6</v>
      </c>
      <c r="BD51" s="128">
        <f t="shared" si="69"/>
        <v>44</v>
      </c>
      <c r="BE51" s="128">
        <f t="shared" si="69"/>
        <v>35</v>
      </c>
    </row>
    <row r="52" spans="1:57" ht="68.25" customHeight="1" thickBot="1">
      <c r="A52" s="194">
        <v>6</v>
      </c>
      <c r="B52" s="167" t="s">
        <v>113</v>
      </c>
      <c r="C52" s="210" t="s">
        <v>13</v>
      </c>
      <c r="D52" s="159" t="s">
        <v>114</v>
      </c>
      <c r="E52" s="164">
        <v>4</v>
      </c>
      <c r="F52" s="164">
        <v>1</v>
      </c>
      <c r="G52" s="262">
        <v>44110</v>
      </c>
      <c r="H52" s="208" t="s">
        <v>47</v>
      </c>
      <c r="I52" s="102">
        <v>202</v>
      </c>
      <c r="J52" s="102">
        <v>6</v>
      </c>
      <c r="K52" s="496" t="s">
        <v>135</v>
      </c>
      <c r="L52" s="497"/>
      <c r="M52" s="498"/>
      <c r="N52" s="118">
        <f>BC47</f>
        <v>6</v>
      </c>
      <c r="O52" s="118">
        <f>$AV$6</f>
        <v>0</v>
      </c>
      <c r="P52" s="118">
        <v>3</v>
      </c>
      <c r="Q52" s="198">
        <f>SUM(N52:P52)+J52</f>
        <v>15</v>
      </c>
      <c r="R52" s="9"/>
      <c r="S52" s="130">
        <v>44131</v>
      </c>
      <c r="T52" s="110" t="str">
        <f aca="true" t="shared" si="71" ref="T52:V53">H52</f>
        <v> 3-4</v>
      </c>
      <c r="U52" s="110">
        <f t="shared" si="71"/>
        <v>202</v>
      </c>
      <c r="V52" s="110">
        <f t="shared" si="71"/>
        <v>6</v>
      </c>
      <c r="W52" s="499" t="s">
        <v>136</v>
      </c>
      <c r="X52" s="500"/>
      <c r="Y52" s="501"/>
      <c r="Z52" s="199">
        <f>N52</f>
        <v>6</v>
      </c>
      <c r="AA52" s="200">
        <v>8</v>
      </c>
      <c r="AB52" s="200">
        <v>3</v>
      </c>
      <c r="AC52" s="201">
        <f>SUM(Z52:AB52)+V52</f>
        <v>23</v>
      </c>
      <c r="AD52" s="202"/>
      <c r="AE52" s="119">
        <v>44166</v>
      </c>
      <c r="AF52" s="93" t="str">
        <f aca="true" t="shared" si="72" ref="AF52:AH53">H52</f>
        <v> 3-4</v>
      </c>
      <c r="AG52" s="93">
        <f t="shared" si="72"/>
        <v>202</v>
      </c>
      <c r="AH52" s="93">
        <f t="shared" si="72"/>
        <v>6</v>
      </c>
      <c r="AI52" s="516" t="s">
        <v>99</v>
      </c>
      <c r="AJ52" s="500"/>
      <c r="AK52" s="501"/>
      <c r="AL52" s="203">
        <f>Z52</f>
        <v>6</v>
      </c>
      <c r="AM52" s="204">
        <v>8</v>
      </c>
      <c r="AN52" s="204">
        <v>4</v>
      </c>
      <c r="AO52" s="205">
        <f>SUM(AL52:AN52)+AH52</f>
        <v>24</v>
      </c>
      <c r="AP52" s="206">
        <f>AO52+AC52+Q52</f>
        <v>62</v>
      </c>
      <c r="AQ52" s="152">
        <f t="shared" si="70"/>
        <v>0</v>
      </c>
      <c r="AR52" s="83">
        <f t="shared" si="70"/>
        <v>0</v>
      </c>
      <c r="AS52" s="22">
        <v>42</v>
      </c>
      <c r="AT52" s="22">
        <v>35</v>
      </c>
      <c r="AU52" s="27" t="str">
        <f t="shared" si="64"/>
        <v>суббота</v>
      </c>
      <c r="AV52" s="27" t="str">
        <f t="shared" si="65"/>
        <v>суббота</v>
      </c>
      <c r="AW52" s="27" t="str">
        <f t="shared" si="66"/>
        <v>суббота</v>
      </c>
      <c r="AX52" s="28">
        <v>4</v>
      </c>
      <c r="AY52" s="53" t="str">
        <f t="shared" si="67"/>
        <v>7-8</v>
      </c>
      <c r="AZ52" s="31">
        <v>16</v>
      </c>
      <c r="BA52" s="66" t="str">
        <f t="shared" si="68"/>
        <v>107</v>
      </c>
      <c r="BB52" s="66" t="str">
        <f t="shared" si="68"/>
        <v>15,00-17,00</v>
      </c>
      <c r="BC52" s="71">
        <f t="shared" si="36"/>
        <v>6</v>
      </c>
      <c r="BD52" s="128">
        <f t="shared" si="69"/>
        <v>44</v>
      </c>
      <c r="BE52" s="128">
        <f t="shared" si="69"/>
        <v>35</v>
      </c>
    </row>
    <row r="53" spans="1:56" ht="68.25" customHeight="1" thickBot="1">
      <c r="A53" s="194">
        <v>7</v>
      </c>
      <c r="B53" s="167" t="s">
        <v>14</v>
      </c>
      <c r="C53" s="210" t="s">
        <v>13</v>
      </c>
      <c r="D53" s="159" t="s">
        <v>63</v>
      </c>
      <c r="E53" s="164">
        <v>4</v>
      </c>
      <c r="F53" s="164">
        <v>1</v>
      </c>
      <c r="G53" s="146">
        <v>44110</v>
      </c>
      <c r="H53" s="258" t="s">
        <v>45</v>
      </c>
      <c r="I53" s="95">
        <v>204</v>
      </c>
      <c r="J53" s="95">
        <v>6</v>
      </c>
      <c r="K53" s="505" t="s">
        <v>135</v>
      </c>
      <c r="L53" s="506"/>
      <c r="M53" s="507"/>
      <c r="N53" s="97">
        <f>BC48</f>
        <v>6</v>
      </c>
      <c r="O53" s="97">
        <v>8</v>
      </c>
      <c r="P53" s="97">
        <v>3</v>
      </c>
      <c r="Q53" s="120">
        <f>SUM(N53:P53)+J53</f>
        <v>23</v>
      </c>
      <c r="R53" s="6"/>
      <c r="S53" s="189">
        <v>44131</v>
      </c>
      <c r="T53" s="109" t="str">
        <f t="shared" si="71"/>
        <v> 1-2</v>
      </c>
      <c r="U53" s="109">
        <f t="shared" si="71"/>
        <v>204</v>
      </c>
      <c r="V53" s="109">
        <f t="shared" si="71"/>
        <v>6</v>
      </c>
      <c r="W53" s="508" t="s">
        <v>136</v>
      </c>
      <c r="X53" s="494"/>
      <c r="Y53" s="495"/>
      <c r="Z53" s="147">
        <f>N53</f>
        <v>6</v>
      </c>
      <c r="AA53" s="148">
        <v>8</v>
      </c>
      <c r="AB53" s="148">
        <v>3</v>
      </c>
      <c r="AC53" s="149">
        <f>SUM(Z53:AB53)+V53</f>
        <v>23</v>
      </c>
      <c r="AD53" s="150"/>
      <c r="AE53" s="92">
        <v>44166</v>
      </c>
      <c r="AF53" s="85" t="str">
        <f t="shared" si="72"/>
        <v> 1-2</v>
      </c>
      <c r="AG53" s="85">
        <f t="shared" si="72"/>
        <v>204</v>
      </c>
      <c r="AH53" s="85">
        <f t="shared" si="72"/>
        <v>6</v>
      </c>
      <c r="AI53" s="493" t="s">
        <v>99</v>
      </c>
      <c r="AJ53" s="494"/>
      <c r="AK53" s="495"/>
      <c r="AL53" s="151">
        <f>Z53</f>
        <v>6</v>
      </c>
      <c r="AM53" s="87">
        <v>8</v>
      </c>
      <c r="AN53" s="87">
        <v>4</v>
      </c>
      <c r="AO53" s="114">
        <f>SUM(AL53:AN53)+AH53</f>
        <v>24</v>
      </c>
      <c r="AP53" s="195">
        <f>AO53+AC53+Q53</f>
        <v>70</v>
      </c>
      <c r="AQ53" s="152">
        <f t="shared" si="70"/>
        <v>0</v>
      </c>
      <c r="AR53" s="83">
        <f t="shared" si="70"/>
        <v>0</v>
      </c>
      <c r="AS53" s="22">
        <v>42</v>
      </c>
      <c r="AT53" s="22">
        <v>35</v>
      </c>
      <c r="AU53" s="27" t="str">
        <f>TEXT(G58,"ДДДДДДД")</f>
        <v>суббота</v>
      </c>
      <c r="AV53" s="27" t="str">
        <f>TEXT(S58,"ДДДДДДД")</f>
        <v>Начальник УОП   _______________  Р.М.  Лигидов</v>
      </c>
      <c r="AW53" s="27" t="str">
        <f>TEXT(AE58,"ДДДДДДД")</f>
        <v>суббота</v>
      </c>
      <c r="AX53" s="28">
        <v>4</v>
      </c>
      <c r="AY53" s="53" t="str">
        <f>IF(AX53=3,"5-6",IF(AX53=4,"7-8","9-10"))</f>
        <v>7-8</v>
      </c>
      <c r="AZ53" s="31">
        <v>16</v>
      </c>
      <c r="BA53" s="66" t="str">
        <f>BA52</f>
        <v>107</v>
      </c>
      <c r="BB53" s="66" t="str">
        <f>BB52</f>
        <v>15,00-17,00</v>
      </c>
      <c r="BC53" s="71">
        <f t="shared" si="36"/>
        <v>6</v>
      </c>
      <c r="BD53" s="128">
        <f>BD52</f>
        <v>44</v>
      </c>
    </row>
    <row r="54" spans="1:56" ht="68.25" customHeight="1" thickBot="1">
      <c r="A54" s="194">
        <v>8</v>
      </c>
      <c r="B54" s="167" t="s">
        <v>115</v>
      </c>
      <c r="C54" s="210" t="s">
        <v>12</v>
      </c>
      <c r="D54" s="265" t="s">
        <v>116</v>
      </c>
      <c r="E54" s="164">
        <v>4</v>
      </c>
      <c r="F54" s="164">
        <v>1</v>
      </c>
      <c r="G54" s="146">
        <v>44106</v>
      </c>
      <c r="H54" s="208" t="s">
        <v>46</v>
      </c>
      <c r="I54" s="95">
        <v>204</v>
      </c>
      <c r="J54" s="95">
        <v>6</v>
      </c>
      <c r="K54" s="505" t="s">
        <v>135</v>
      </c>
      <c r="L54" s="506"/>
      <c r="M54" s="507"/>
      <c r="N54" s="97">
        <v>6</v>
      </c>
      <c r="O54" s="97">
        <v>8</v>
      </c>
      <c r="P54" s="97">
        <v>3</v>
      </c>
      <c r="Q54" s="120">
        <v>23</v>
      </c>
      <c r="R54" s="6"/>
      <c r="S54" s="106">
        <v>44141</v>
      </c>
      <c r="T54" s="208" t="s">
        <v>46</v>
      </c>
      <c r="U54" s="109">
        <v>311</v>
      </c>
      <c r="V54" s="109">
        <v>6</v>
      </c>
      <c r="W54" s="508" t="s">
        <v>136</v>
      </c>
      <c r="X54" s="494"/>
      <c r="Y54" s="495"/>
      <c r="Z54" s="147">
        <v>6</v>
      </c>
      <c r="AA54" s="148">
        <v>8</v>
      </c>
      <c r="AB54" s="148">
        <v>3</v>
      </c>
      <c r="AC54" s="149">
        <v>23</v>
      </c>
      <c r="AD54" s="150"/>
      <c r="AE54" s="92">
        <v>44176</v>
      </c>
      <c r="AF54" s="208" t="s">
        <v>46</v>
      </c>
      <c r="AG54" s="85">
        <v>311</v>
      </c>
      <c r="AH54" s="85">
        <v>6</v>
      </c>
      <c r="AI54" s="493" t="s">
        <v>99</v>
      </c>
      <c r="AJ54" s="494"/>
      <c r="AK54" s="495"/>
      <c r="AL54" s="151">
        <v>6</v>
      </c>
      <c r="AM54" s="87">
        <v>8</v>
      </c>
      <c r="AN54" s="87">
        <v>4</v>
      </c>
      <c r="AO54" s="114">
        <v>24</v>
      </c>
      <c r="AP54" s="195">
        <v>70</v>
      </c>
      <c r="AQ54" s="152">
        <f>E59</f>
        <v>0</v>
      </c>
      <c r="AR54" s="83">
        <f>F59</f>
        <v>0</v>
      </c>
      <c r="AS54" s="22">
        <v>42</v>
      </c>
      <c r="AT54" s="22">
        <v>35</v>
      </c>
      <c r="AU54" s="27" t="str">
        <f>TEXT(G59,"ДДДДДДД")</f>
        <v>суббота</v>
      </c>
      <c r="AV54" s="27" t="str">
        <f>TEXT(S59,"ДДДДДДД")</f>
        <v>суббота</v>
      </c>
      <c r="AW54" s="27" t="str">
        <f>TEXT(AE59,"ДДДДДДД")</f>
        <v>суббота</v>
      </c>
      <c r="AX54" s="28">
        <v>4</v>
      </c>
      <c r="AY54" s="53" t="str">
        <f>IF(AX54=3,"5-6",IF(AX54=4,"7-8","9-10"))</f>
        <v>7-8</v>
      </c>
      <c r="AZ54" s="31">
        <v>16</v>
      </c>
      <c r="BA54" s="66" t="str">
        <f>BA53</f>
        <v>107</v>
      </c>
      <c r="BB54" s="66" t="str">
        <f>BB53</f>
        <v>15,00-17,00</v>
      </c>
      <c r="BC54" s="71">
        <f t="shared" si="36"/>
        <v>6</v>
      </c>
      <c r="BD54" s="128">
        <f>BD53</f>
        <v>44</v>
      </c>
    </row>
    <row r="55" spans="1:56" ht="21" thickBot="1">
      <c r="A55" s="251"/>
      <c r="B55" s="252"/>
      <c r="C55" s="253"/>
      <c r="D55" s="254"/>
      <c r="E55" s="317"/>
      <c r="F55" s="317"/>
      <c r="G55" s="330"/>
      <c r="H55" s="313"/>
      <c r="I55" s="314"/>
      <c r="J55" s="314"/>
      <c r="K55" s="502"/>
      <c r="L55" s="497"/>
      <c r="M55" s="497"/>
      <c r="N55" s="315"/>
      <c r="O55" s="315"/>
      <c r="P55" s="315"/>
      <c r="Q55" s="316"/>
      <c r="R55" s="317"/>
      <c r="S55" s="318"/>
      <c r="T55" s="319"/>
      <c r="U55" s="319"/>
      <c r="V55" s="319"/>
      <c r="W55" s="503"/>
      <c r="X55" s="500"/>
      <c r="Y55" s="500"/>
      <c r="Z55" s="320"/>
      <c r="AA55" s="321"/>
      <c r="AB55" s="321"/>
      <c r="AC55" s="322"/>
      <c r="AD55" s="323"/>
      <c r="AE55" s="324"/>
      <c r="AF55" s="325"/>
      <c r="AG55" s="325"/>
      <c r="AH55" s="325"/>
      <c r="AI55" s="504"/>
      <c r="AJ55" s="500"/>
      <c r="AK55" s="500"/>
      <c r="AL55" s="326"/>
      <c r="AM55" s="327"/>
      <c r="AN55" s="327"/>
      <c r="AO55" s="328"/>
      <c r="AP55" s="329"/>
      <c r="AQ55" s="152"/>
      <c r="AR55" s="83"/>
      <c r="AS55" s="22"/>
      <c r="AT55" s="22"/>
      <c r="AU55" s="27"/>
      <c r="AV55" s="27"/>
      <c r="AW55" s="27"/>
      <c r="AX55" s="28"/>
      <c r="AY55" s="53"/>
      <c r="AZ55" s="31"/>
      <c r="BA55" s="66"/>
      <c r="BB55" s="66"/>
      <c r="BC55" s="71"/>
      <c r="BD55" s="128"/>
    </row>
    <row r="56" spans="1:14" ht="18">
      <c r="A56" s="251"/>
      <c r="B56" s="252"/>
      <c r="C56" s="253"/>
      <c r="D56" s="254"/>
      <c r="E56" s="250"/>
      <c r="F56" s="250"/>
      <c r="G56" s="251"/>
      <c r="H56" s="251"/>
      <c r="I56" s="251"/>
      <c r="J56" s="4"/>
      <c r="K56" s="4"/>
      <c r="L56" s="4"/>
      <c r="M56" s="4"/>
      <c r="N56" s="4"/>
    </row>
    <row r="57" spans="1:14" ht="18">
      <c r="A57" s="251"/>
      <c r="B57" s="252"/>
      <c r="C57" s="253"/>
      <c r="D57" s="254"/>
      <c r="E57" s="250"/>
      <c r="F57" s="250"/>
      <c r="G57" s="251"/>
      <c r="H57" s="251"/>
      <c r="I57" s="251"/>
      <c r="J57" s="4"/>
      <c r="K57" s="4"/>
      <c r="L57" s="4"/>
      <c r="M57" s="4"/>
      <c r="N57" s="4"/>
    </row>
    <row r="58" spans="1:45" ht="26.25">
      <c r="A58" s="251"/>
      <c r="B58" s="581" t="s">
        <v>75</v>
      </c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S58" s="581" t="s">
        <v>56</v>
      </c>
      <c r="T58" s="581"/>
      <c r="U58" s="581"/>
      <c r="V58" s="581"/>
      <c r="W58" s="581"/>
      <c r="X58" s="581"/>
      <c r="Y58" s="581"/>
      <c r="Z58" s="581"/>
      <c r="AA58" s="581"/>
      <c r="AB58" s="581"/>
      <c r="AC58" s="581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  <c r="AP58" s="581"/>
      <c r="AQ58" s="581"/>
      <c r="AR58" s="581"/>
      <c r="AS58" s="581"/>
    </row>
    <row r="59" spans="1:14" ht="18">
      <c r="A59" s="251"/>
      <c r="B59" s="252"/>
      <c r="C59" s="253"/>
      <c r="D59" s="254"/>
      <c r="E59" s="250"/>
      <c r="F59" s="250"/>
      <c r="G59" s="251"/>
      <c r="H59" s="251"/>
      <c r="I59" s="251"/>
      <c r="J59" s="4"/>
      <c r="K59" s="4"/>
      <c r="L59" s="4"/>
      <c r="M59" s="4"/>
      <c r="N59" s="4"/>
    </row>
    <row r="60" spans="1:14" ht="18">
      <c r="A60" s="251"/>
      <c r="B60" s="252"/>
      <c r="C60" s="253"/>
      <c r="D60" s="254"/>
      <c r="E60" s="250"/>
      <c r="F60" s="250"/>
      <c r="G60" s="251"/>
      <c r="H60" s="251"/>
      <c r="I60" s="251"/>
      <c r="J60" s="4"/>
      <c r="K60" s="4"/>
      <c r="L60" s="4"/>
      <c r="M60" s="4"/>
      <c r="N60" s="4"/>
    </row>
    <row r="61" spans="1:14" ht="18">
      <c r="A61" s="251"/>
      <c r="B61" s="252"/>
      <c r="C61" s="253"/>
      <c r="D61" s="254"/>
      <c r="E61" s="250"/>
      <c r="F61" s="250"/>
      <c r="G61" s="251"/>
      <c r="H61" s="251"/>
      <c r="I61" s="251"/>
      <c r="J61" s="4"/>
      <c r="K61" s="4"/>
      <c r="L61" s="4"/>
      <c r="M61" s="4"/>
      <c r="N61" s="4"/>
    </row>
    <row r="62" ht="18">
      <c r="A62" s="249"/>
    </row>
    <row r="70" spans="2:45" ht="26.25">
      <c r="B70" s="581"/>
      <c r="C70" s="581"/>
      <c r="D70" s="581"/>
      <c r="E70" s="581"/>
      <c r="F70" s="581"/>
      <c r="G70" s="581"/>
      <c r="H70" s="581"/>
      <c r="I70" s="581"/>
      <c r="J70" s="581"/>
      <c r="K70" s="581"/>
      <c r="L70" s="581"/>
      <c r="M70" s="581"/>
      <c r="N70" s="581"/>
      <c r="S70" s="581"/>
      <c r="T70" s="581"/>
      <c r="U70" s="581"/>
      <c r="V70" s="581"/>
      <c r="W70" s="581"/>
      <c r="X70" s="581"/>
      <c r="Y70" s="581"/>
      <c r="Z70" s="581"/>
      <c r="AA70" s="581"/>
      <c r="AB70" s="581"/>
      <c r="AC70" s="581"/>
      <c r="AD70" s="581"/>
      <c r="AE70" s="581"/>
      <c r="AF70" s="581"/>
      <c r="AG70" s="581"/>
      <c r="AH70" s="581"/>
      <c r="AI70" s="581"/>
      <c r="AJ70" s="581"/>
      <c r="AK70" s="581"/>
      <c r="AL70" s="581"/>
      <c r="AM70" s="581"/>
      <c r="AN70" s="581"/>
      <c r="AO70" s="581"/>
      <c r="AP70" s="581"/>
      <c r="AQ70" s="581"/>
      <c r="AR70" s="581"/>
      <c r="AS70" s="581"/>
    </row>
  </sheetData>
  <sheetProtection/>
  <mergeCells count="206">
    <mergeCell ref="K51:M51"/>
    <mergeCell ref="W51:Y51"/>
    <mergeCell ref="AI51:AK51"/>
    <mergeCell ref="K54:M54"/>
    <mergeCell ref="W54:Y54"/>
    <mergeCell ref="AI54:AK54"/>
    <mergeCell ref="K52:M52"/>
    <mergeCell ref="W52:Y52"/>
    <mergeCell ref="AI52:AK52"/>
    <mergeCell ref="K53:M53"/>
    <mergeCell ref="K49:M49"/>
    <mergeCell ref="W49:Y49"/>
    <mergeCell ref="AI49:AK49"/>
    <mergeCell ref="K50:M50"/>
    <mergeCell ref="W50:Y50"/>
    <mergeCell ref="AI50:AK50"/>
    <mergeCell ref="W53:Y53"/>
    <mergeCell ref="AI53:AK53"/>
    <mergeCell ref="K21:M21"/>
    <mergeCell ref="W21:Y21"/>
    <mergeCell ref="AI21:AK21"/>
    <mergeCell ref="K48:M48"/>
    <mergeCell ref="W48:Y48"/>
    <mergeCell ref="AI48:AK48"/>
    <mergeCell ref="K46:M46"/>
    <mergeCell ref="W46:Y46"/>
    <mergeCell ref="AI46:AK46"/>
    <mergeCell ref="K47:M47"/>
    <mergeCell ref="W47:Y47"/>
    <mergeCell ref="AI47:AK47"/>
    <mergeCell ref="K13:M13"/>
    <mergeCell ref="W13:Y13"/>
    <mergeCell ref="AI13:AK13"/>
    <mergeCell ref="K18:M18"/>
    <mergeCell ref="K19:M19"/>
    <mergeCell ref="K25:M25"/>
    <mergeCell ref="K26:M26"/>
    <mergeCell ref="K27:M27"/>
    <mergeCell ref="B58:N58"/>
    <mergeCell ref="S58:AS58"/>
    <mergeCell ref="G22:N22"/>
    <mergeCell ref="S22:Z22"/>
    <mergeCell ref="AE22:AL22"/>
    <mergeCell ref="K28:M28"/>
    <mergeCell ref="K29:M29"/>
    <mergeCell ref="K30:M30"/>
    <mergeCell ref="B3:C3"/>
    <mergeCell ref="S8:V9"/>
    <mergeCell ref="W8:Z9"/>
    <mergeCell ref="K8:N9"/>
    <mergeCell ref="AA8:AA11"/>
    <mergeCell ref="B70:N70"/>
    <mergeCell ref="S70:AS70"/>
    <mergeCell ref="T10:T11"/>
    <mergeCell ref="Y10:Y11"/>
    <mergeCell ref="M10:M11"/>
    <mergeCell ref="AE7:AO7"/>
    <mergeCell ref="AM8:AM11"/>
    <mergeCell ref="S7:AC7"/>
    <mergeCell ref="AE8:AH9"/>
    <mergeCell ref="AL10:AL11"/>
    <mergeCell ref="A6:A11"/>
    <mergeCell ref="C6:C11"/>
    <mergeCell ref="B6:B11"/>
    <mergeCell ref="L10:L11"/>
    <mergeCell ref="D6:D11"/>
    <mergeCell ref="G10:G11"/>
    <mergeCell ref="E6:E11"/>
    <mergeCell ref="G7:Q7"/>
    <mergeCell ref="F6:F11"/>
    <mergeCell ref="I10:I11"/>
    <mergeCell ref="AH10:AH11"/>
    <mergeCell ref="AB8:AB11"/>
    <mergeCell ref="AD6:AD11"/>
    <mergeCell ref="AF10:AF11"/>
    <mergeCell ref="X10:X11"/>
    <mergeCell ref="BD10:BE10"/>
    <mergeCell ref="BA10:BC10"/>
    <mergeCell ref="AX10:AY10"/>
    <mergeCell ref="AR6:AR11"/>
    <mergeCell ref="AP6:AP11"/>
    <mergeCell ref="AN8:AN11"/>
    <mergeCell ref="AE6:AO6"/>
    <mergeCell ref="AE10:AE11"/>
    <mergeCell ref="AJ10:AJ11"/>
    <mergeCell ref="AI8:AL9"/>
    <mergeCell ref="A2:C2"/>
    <mergeCell ref="W10:W11"/>
    <mergeCell ref="U10:U11"/>
    <mergeCell ref="V10:V11"/>
    <mergeCell ref="S10:S11"/>
    <mergeCell ref="G6:Q6"/>
    <mergeCell ref="Q8:Q11"/>
    <mergeCell ref="G8:J9"/>
    <mergeCell ref="J10:J11"/>
    <mergeCell ref="K10:K11"/>
    <mergeCell ref="D2:AQ2"/>
    <mergeCell ref="D5:AQ5"/>
    <mergeCell ref="R6:R11"/>
    <mergeCell ref="N10:N11"/>
    <mergeCell ref="H10:H11"/>
    <mergeCell ref="AW1:AW2"/>
    <mergeCell ref="AS5:AT5"/>
    <mergeCell ref="AS10:AT10"/>
    <mergeCell ref="AS2:AT2"/>
    <mergeCell ref="AQ6:AQ11"/>
    <mergeCell ref="Z10:Z11"/>
    <mergeCell ref="S6:AC6"/>
    <mergeCell ref="AC8:AC11"/>
    <mergeCell ref="AV1:AV2"/>
    <mergeCell ref="O8:O11"/>
    <mergeCell ref="P8:P11"/>
    <mergeCell ref="AK10:AK11"/>
    <mergeCell ref="AO8:AO11"/>
    <mergeCell ref="D1:AQ1"/>
    <mergeCell ref="K3:AH4"/>
    <mergeCell ref="K17:M17"/>
    <mergeCell ref="AI12:AK12"/>
    <mergeCell ref="AI14:AK14"/>
    <mergeCell ref="AI15:AK15"/>
    <mergeCell ref="AI16:AK16"/>
    <mergeCell ref="K16:M16"/>
    <mergeCell ref="AI17:AK17"/>
    <mergeCell ref="AG10:AG11"/>
    <mergeCell ref="K23:M23"/>
    <mergeCell ref="K24:M24"/>
    <mergeCell ref="AI10:AI11"/>
    <mergeCell ref="K12:M12"/>
    <mergeCell ref="K14:M14"/>
    <mergeCell ref="K15:M15"/>
    <mergeCell ref="W19:Y19"/>
    <mergeCell ref="W23:Y23"/>
    <mergeCell ref="K20:M20"/>
    <mergeCell ref="K31:M31"/>
    <mergeCell ref="K33:M33"/>
    <mergeCell ref="G32:N32"/>
    <mergeCell ref="K34:M34"/>
    <mergeCell ref="W12:Y12"/>
    <mergeCell ref="W14:Y14"/>
    <mergeCell ref="W15:Y15"/>
    <mergeCell ref="W16:Y16"/>
    <mergeCell ref="W17:Y17"/>
    <mergeCell ref="W18:Y18"/>
    <mergeCell ref="W29:Y29"/>
    <mergeCell ref="W30:Y30"/>
    <mergeCell ref="W31:Y31"/>
    <mergeCell ref="W33:Y33"/>
    <mergeCell ref="W34:Y34"/>
    <mergeCell ref="W24:Y24"/>
    <mergeCell ref="W25:Y25"/>
    <mergeCell ref="W26:Y26"/>
    <mergeCell ref="W27:Y27"/>
    <mergeCell ref="W28:Y28"/>
    <mergeCell ref="S32:Z32"/>
    <mergeCell ref="AI18:AK18"/>
    <mergeCell ref="AI19:AK19"/>
    <mergeCell ref="AI23:AK23"/>
    <mergeCell ref="AI24:AK24"/>
    <mergeCell ref="AI25:AK25"/>
    <mergeCell ref="AI26:AK26"/>
    <mergeCell ref="AI27:AK27"/>
    <mergeCell ref="W20:Y20"/>
    <mergeCell ref="AI20:AK20"/>
    <mergeCell ref="AI34:AK34"/>
    <mergeCell ref="AI28:AK28"/>
    <mergeCell ref="AI29:AK29"/>
    <mergeCell ref="AI30:AK30"/>
    <mergeCell ref="AI31:AK31"/>
    <mergeCell ref="AI33:AK33"/>
    <mergeCell ref="AE32:AL32"/>
    <mergeCell ref="K35:M35"/>
    <mergeCell ref="W35:Y35"/>
    <mergeCell ref="AI35:AK35"/>
    <mergeCell ref="K36:M36"/>
    <mergeCell ref="W36:Y36"/>
    <mergeCell ref="AI36:AK36"/>
    <mergeCell ref="AI43:AK43"/>
    <mergeCell ref="K37:M37"/>
    <mergeCell ref="W37:Y37"/>
    <mergeCell ref="AI37:AK37"/>
    <mergeCell ref="K38:M38"/>
    <mergeCell ref="W38:Y38"/>
    <mergeCell ref="AI38:AK38"/>
    <mergeCell ref="K39:M39"/>
    <mergeCell ref="W39:Y39"/>
    <mergeCell ref="AI39:AK39"/>
    <mergeCell ref="K40:M40"/>
    <mergeCell ref="W40:Y40"/>
    <mergeCell ref="AI40:AK40"/>
    <mergeCell ref="W44:Y44"/>
    <mergeCell ref="AI44:AK44"/>
    <mergeCell ref="K41:M41"/>
    <mergeCell ref="W41:Y41"/>
    <mergeCell ref="AI41:AK41"/>
    <mergeCell ref="K42:M42"/>
    <mergeCell ref="W42:Y42"/>
    <mergeCell ref="AI42:AK42"/>
    <mergeCell ref="K43:M43"/>
    <mergeCell ref="W43:Y43"/>
    <mergeCell ref="K55:M55"/>
    <mergeCell ref="W55:Y55"/>
    <mergeCell ref="AI55:AK55"/>
    <mergeCell ref="K45:M45"/>
    <mergeCell ref="W45:Y45"/>
    <mergeCell ref="AI45:AK45"/>
    <mergeCell ref="K44:M44"/>
  </mergeCells>
  <conditionalFormatting sqref="AX12 AX21:AX22">
    <cfRule type="cellIs" priority="12" dxfId="0" operator="equal" stopIfTrue="1">
      <formula>1</formula>
    </cfRule>
  </conditionalFormatting>
  <conditionalFormatting sqref="AX13">
    <cfRule type="cellIs" priority="10" dxfId="0" operator="equal" stopIfTrue="1">
      <formula>1</formula>
    </cfRule>
  </conditionalFormatting>
  <conditionalFormatting sqref="AX14:AX20">
    <cfRule type="cellIs" priority="9" dxfId="0" operator="equal" stopIfTrue="1">
      <formula>1</formula>
    </cfRule>
  </conditionalFormatting>
  <conditionalFormatting sqref="AX23:AX31">
    <cfRule type="cellIs" priority="7" dxfId="0" operator="equal" stopIfTrue="1">
      <formula>1</formula>
    </cfRule>
  </conditionalFormatting>
  <conditionalFormatting sqref="AX33">
    <cfRule type="cellIs" priority="6" dxfId="0" operator="equal" stopIfTrue="1">
      <formula>1</formula>
    </cfRule>
  </conditionalFormatting>
  <conditionalFormatting sqref="AX32">
    <cfRule type="cellIs" priority="5" dxfId="0" operator="equal" stopIfTrue="1">
      <formula>1</formula>
    </cfRule>
  </conditionalFormatting>
  <conditionalFormatting sqref="AX34">
    <cfRule type="cellIs" priority="4" dxfId="0" operator="equal" stopIfTrue="1">
      <formula>1</formula>
    </cfRule>
  </conditionalFormatting>
  <conditionalFormatting sqref="AX35:AX43">
    <cfRule type="cellIs" priority="3" dxfId="0" operator="equal" stopIfTrue="1">
      <formula>1</formula>
    </cfRule>
  </conditionalFormatting>
  <conditionalFormatting sqref="AX44:AX52">
    <cfRule type="cellIs" priority="2" dxfId="0" operator="equal" stopIfTrue="1">
      <formula>1</formula>
    </cfRule>
  </conditionalFormatting>
  <conditionalFormatting sqref="AX53:AX55">
    <cfRule type="cellIs" priority="1" dxfId="0" operator="equal" stopIfTrue="1">
      <formula>1</formula>
    </cfRule>
  </conditionalFormatting>
  <printOptions horizontalCentered="1"/>
  <pageMargins left="0" right="0" top="0" bottom="0" header="0" footer="0"/>
  <pageSetup blackAndWhite="1" fitToHeight="0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6" sqref="L1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2020-10-15T09:01:21Z</cp:lastPrinted>
  <dcterms:created xsi:type="dcterms:W3CDTF">2003-09-09T04:33:19Z</dcterms:created>
  <dcterms:modified xsi:type="dcterms:W3CDTF">2020-10-15T09:08:30Z</dcterms:modified>
  <cp:category/>
  <cp:version/>
  <cp:contentType/>
  <cp:contentStatus/>
</cp:coreProperties>
</file>