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120" windowWidth="16380" windowHeight="8076" tabRatio="500" activeTab="0"/>
  </bookViews>
  <sheets>
    <sheet name="1-2 арх" sheetId="1" r:id="rId1"/>
  </sheets>
  <definedNames>
    <definedName name="Excel_BuiltIn_Print_Area" localSheetId="0">'1-2 арх'!$A$1:$AP$57</definedName>
    <definedName name="_xlnm.Print_Area" localSheetId="0">'1-2 арх'!$A$1:$AP$57</definedName>
  </definedNames>
  <calcPr fullCalcOnLoad="1"/>
</workbook>
</file>

<file path=xl/sharedStrings.xml><?xml version="1.0" encoding="utf-8"?>
<sst xmlns="http://schemas.openxmlformats.org/spreadsheetml/2006/main" count="392" uniqueCount="107">
  <si>
    <t>"УТВЕРЖДАЮ"</t>
  </si>
  <si>
    <t>РАСПИСАНИЕ</t>
  </si>
  <si>
    <t>текущий контроль (л/р…к/р)</t>
  </si>
  <si>
    <t>Посещение</t>
  </si>
  <si>
    <t>ИНСТИТУТ АРХИТЕКТУРЫ, СТРОИТЕЛЬСТВА и ДИЗАЙНА</t>
  </si>
  <si>
    <t>конец 1-3 к</t>
  </si>
  <si>
    <t>баллы коллокв</t>
  </si>
  <si>
    <t>№№</t>
  </si>
  <si>
    <t xml:space="preserve">НАИМЕНОВАНИЕ  ДИСЦИПЛИН </t>
  </si>
  <si>
    <t>Форма итогового контроля</t>
  </si>
  <si>
    <t>Ф И О преподавателя</t>
  </si>
  <si>
    <t>курс</t>
  </si>
  <si>
    <t>группа</t>
  </si>
  <si>
    <t>5-6 неделя</t>
  </si>
  <si>
    <t>10-11 неделя</t>
  </si>
  <si>
    <t>15-16 неделя</t>
  </si>
  <si>
    <t>итого</t>
  </si>
  <si>
    <t>контрольные мероприятия</t>
  </si>
  <si>
    <t>коллоквиум</t>
  </si>
  <si>
    <t>тестирование</t>
  </si>
  <si>
    <t>другие формы контроля</t>
  </si>
  <si>
    <t>всего</t>
  </si>
  <si>
    <t>дата</t>
  </si>
  <si>
    <t>час</t>
  </si>
  <si>
    <t>ауд</t>
  </si>
  <si>
    <t>бал</t>
  </si>
  <si>
    <t>шаг</t>
  </si>
  <si>
    <t>рейтинг</t>
  </si>
  <si>
    <t>тест</t>
  </si>
  <si>
    <t>шаг тест</t>
  </si>
  <si>
    <t>1_2</t>
  </si>
  <si>
    <t>2_3</t>
  </si>
  <si>
    <t>1 рейт</t>
  </si>
  <si>
    <t>2 рейт</t>
  </si>
  <si>
    <t>3 рейт</t>
  </si>
  <si>
    <t>пара</t>
  </si>
  <si>
    <t>часы</t>
  </si>
  <si>
    <t>колокв</t>
  </si>
  <si>
    <t>комп кл</t>
  </si>
  <si>
    <t>пг-время</t>
  </si>
  <si>
    <t>ИНОСТРАННЫЙ ЯЗЫК</t>
  </si>
  <si>
    <t>зачет</t>
  </si>
  <si>
    <t>1-2</t>
  </si>
  <si>
    <t>12.04.2023-14.04.2023</t>
  </si>
  <si>
    <t>15.05.2023-17.05.2023</t>
  </si>
  <si>
    <t>107,111</t>
  </si>
  <si>
    <t>14.40-15.50</t>
  </si>
  <si>
    <t>ИСТОРИЯ  И КУЛЬТУРА НАРОДОВ КБР</t>
  </si>
  <si>
    <t>5-6</t>
  </si>
  <si>
    <t>РОДНОЙ ЯЗЫК</t>
  </si>
  <si>
    <t>экзамен</t>
  </si>
  <si>
    <t>3-4</t>
  </si>
  <si>
    <t>РУССКИЙ ЯЗЫК И КУЛЬТУРА РЕЧИ</t>
  </si>
  <si>
    <t>диф зачет</t>
  </si>
  <si>
    <t>ст.пр.Шогенова Ф.М.</t>
  </si>
  <si>
    <t xml:space="preserve">ЭЛЕКТИВНЫЕ КУРСЫ ПО ФИЗИЧЕСКОЙ КУЛЬТУРЕ </t>
  </si>
  <si>
    <t xml:space="preserve"> ЭЛЕКТИВНЫЕ ДИСЦИПЛИНЫ ПО ФИЗИЧЕСКОЙ КУЛЬТУРЕ И СПОРТУ </t>
  </si>
  <si>
    <t>Зам. директора ИАСиД                      М.М. Шогенова</t>
  </si>
  <si>
    <t>07.03.01 АРХИТЕКТУРА (УРОВЕНЬ БАКАЛАВРИАТА)</t>
  </si>
  <si>
    <t>доц. Хажхожева                               доц. Мизиев А.А.                           ст. преп. Макитова Т.Т.</t>
  </si>
  <si>
    <t>РИСУНОК</t>
  </si>
  <si>
    <t>АРХИТЕКТУРНОЕ ПРОЕКТИРОВАНИЕ I УРОВЕНЯ+ 2 К.Р.</t>
  </si>
  <si>
    <t>КОМПОЗИЦИОННОЕ МОДЕЛИРОВАНИЕ+ к.р</t>
  </si>
  <si>
    <t>НАЧЕРТАТЕЛЬНАЯ ГЕОМЕТРИЯ И ЧЕРЧЕНИЕ</t>
  </si>
  <si>
    <t>ОСНОВЫ  ГЕОДЕЗИИ</t>
  </si>
  <si>
    <t xml:space="preserve">ст.преп. Машукова М.Х.  </t>
  </si>
  <si>
    <t>ИСТОРИЯ ИСКУССТВ</t>
  </si>
  <si>
    <t>доц. Султанова А.М.</t>
  </si>
  <si>
    <t>ст. преп. Унежева З.С.</t>
  </si>
  <si>
    <t xml:space="preserve">СОПРОТИВЛЕНИЕ МАТЕРИАЛОВ  </t>
  </si>
  <si>
    <t>ст. преп. Барагунова Л.А.</t>
  </si>
  <si>
    <t>СКУЛЬПТУРА И СКУЛЬПТУРНО-ПЛАСТИЧЕСКОЕ МОДЕЛИРОВАНИЕ</t>
  </si>
  <si>
    <t>ЖИВОПИСЬ</t>
  </si>
  <si>
    <t>ст.преп. Иванникова О.Е.</t>
  </si>
  <si>
    <t>КОМПОЗИЦИОННОЕ МОДЕЛИРОВАНИЕ + 1 К.Р.</t>
  </si>
  <si>
    <t>ЦИФРОВЫЕ И ИНФОРМАЦИОННО-КОМУНИКАЦИОННЫЕ ТЕХНОЛОГИИ В АРХИТЕКТУРЕ</t>
  </si>
  <si>
    <t xml:space="preserve">доц. Гукетлов Х.М.  </t>
  </si>
  <si>
    <t>АРХИТЕКТУРНОЕ МАТЕРИАЛОВЕДЕНИЕ</t>
  </si>
  <si>
    <t xml:space="preserve">ст. преп. Кажаров А.Р.    </t>
  </si>
  <si>
    <t>Руководитель ОПОП                                    Х.М. Гукетлов</t>
  </si>
  <si>
    <t>"___"______________2024 г.</t>
  </si>
  <si>
    <r>
      <t xml:space="preserve">Директов ИАСиД______________Т.А.Хежев   </t>
    </r>
    <r>
      <rPr>
        <b/>
        <sz val="26"/>
        <color indexed="10"/>
        <rFont val="Arial Cyr"/>
        <family val="2"/>
      </rPr>
      <t xml:space="preserve">                                       балльно-рейтинговых контрольных мероприятий за 2 полугодие  2023/2024 учебного года </t>
    </r>
  </si>
  <si>
    <t xml:space="preserve">ст. преп. Кумахова З.Х.   </t>
  </si>
  <si>
    <t xml:space="preserve">доц.: Хаупшев М. Х.,  Хежев А. А., ст.преп.: Данкеева Е. В., Чеченов Б.  Х., Гилясова М. Х., Жероков З. А., Карданов А. Х., Кишев A. З., Соблиров А. М., Биттиров Р.М.,Ачиева Н. Е., Полякова О. А.,  Карданов А. Х., асс.:  Гетигежев А. А., Гуазова И. В., Гашаева К. Б.   Георгиев И. С. </t>
  </si>
  <si>
    <t>507, 311, 112</t>
  </si>
  <si>
    <t xml:space="preserve">507,            506,         506a  </t>
  </si>
  <si>
    <t xml:space="preserve">доц.: Хежев А.А. ст. преп.: Абазов З.В., Ачиева Н.Е.,Биттиров Р.М.,Георгиев И.С.,Гилясова М.Х., Данкеева Е.В., Жероков З.А., Караев А.Ш., Карданов А.Х., Киржинов М.М., Кишев А.З.,  Полякова О.А., Соблиров  А.М., Фиапшев И.А., Хаупшев М.Х.     </t>
  </si>
  <si>
    <t xml:space="preserve"> доц. Мокаева И.Р.                                                                                                                                                                                               </t>
  </si>
  <si>
    <t>проф. Канокова Ф.Ю.</t>
  </si>
  <si>
    <t xml:space="preserve">  Атабиева Ф.И.  </t>
  </si>
  <si>
    <t xml:space="preserve">ст. преп. Карчаева С.Х.,                          доц. Абазова К.В.,                               доц.  Буранова М.В.                       </t>
  </si>
  <si>
    <t xml:space="preserve"> доц. Мукова М.Н.,                       ст. преп. Теуважукова Р.А.,                    ст. преп. Ошроева К.В.                       </t>
  </si>
  <si>
    <t>507                       305</t>
  </si>
  <si>
    <t>507                             305</t>
  </si>
  <si>
    <t xml:space="preserve">ст. преп. Дугулубгов  А.А. </t>
  </si>
  <si>
    <t xml:space="preserve">ст. преп. Дугулубгов  А.А.                    Атабиева Ф.И.   </t>
  </si>
  <si>
    <t xml:space="preserve">ст. преп. Дугулубгов  А.А.                      Атабиева Ф.И.   </t>
  </si>
  <si>
    <t xml:space="preserve"> доц. Мукова М.Н.,                                                ст. преп. Теуважукова Р.А.,                         ст. преп. Ошроева К.В.                       </t>
  </si>
  <si>
    <t>5.03.2024 г.  Вт.     13.00-14.35     (сдача нормативов)  ФСК</t>
  </si>
  <si>
    <t>2.04.2024 г.  Вт.     13.00-14.35         (сдача нормативов)  ФСК</t>
  </si>
  <si>
    <t>14.05.2024 г.  Вт.     13.00-14.35         (сдача нормативов)  ФСК</t>
  </si>
  <si>
    <t>28.02.2024 г. Ср.     13.00-14.35     (сдача нормативов)  ФСК</t>
  </si>
  <si>
    <t>10.04.2024 г. Ср.        13.00-14.35       (сдача нормативов)  ФСК</t>
  </si>
  <si>
    <t>15.05.2024 г. Ср.        13.00-14.35      (сдача нормативов)  ФСК</t>
  </si>
  <si>
    <t>5.03.2024-6.03.2024</t>
  </si>
  <si>
    <t>1 .04.2024-3.04.2024</t>
  </si>
  <si>
    <t>15.05.2024-17.05.2024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</si>
</sst>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m\,ddd"/>
  </numFmts>
  <fonts count="94">
    <font>
      <sz val="10"/>
      <name val="Arial Cyr"/>
      <family val="0"/>
    </font>
    <font>
      <sz val="10"/>
      <name val="Arial"/>
      <family val="0"/>
    </font>
    <font>
      <b/>
      <sz val="24"/>
      <color indexed="21"/>
      <name val="Times New Roman CYR"/>
      <family val="1"/>
    </font>
    <font>
      <b/>
      <sz val="18"/>
      <name val="Arial Cyr"/>
      <family val="2"/>
    </font>
    <font>
      <sz val="12"/>
      <name val="Arial Cyr"/>
      <family val="0"/>
    </font>
    <font>
      <sz val="12"/>
      <name val="Arial"/>
      <family val="2"/>
    </font>
    <font>
      <sz val="14"/>
      <name val="Arial Cyr"/>
      <family val="2"/>
    </font>
    <font>
      <sz val="10"/>
      <color indexed="63"/>
      <name val="Arial Cyr"/>
      <family val="0"/>
    </font>
    <font>
      <b/>
      <sz val="18"/>
      <color indexed="63"/>
      <name val="Arial Cyr"/>
      <family val="0"/>
    </font>
    <font>
      <b/>
      <sz val="48"/>
      <color indexed="10"/>
      <name val="Arial Cyr"/>
      <family val="2"/>
    </font>
    <font>
      <sz val="14"/>
      <color indexed="10"/>
      <name val="Arial Cyr"/>
      <family val="0"/>
    </font>
    <font>
      <sz val="20"/>
      <color indexed="10"/>
      <name val="Arial Cyr"/>
      <family val="0"/>
    </font>
    <font>
      <b/>
      <sz val="12"/>
      <name val="Arial Cyr"/>
      <family val="0"/>
    </font>
    <font>
      <b/>
      <sz val="20"/>
      <color indexed="8"/>
      <name val="Arial Cyr"/>
      <family val="0"/>
    </font>
    <font>
      <b/>
      <sz val="26"/>
      <color indexed="10"/>
      <name val="Arial Cyr"/>
      <family val="2"/>
    </font>
    <font>
      <sz val="10"/>
      <color indexed="10"/>
      <name val="Arial Cyr"/>
      <family val="0"/>
    </font>
    <font>
      <sz val="12"/>
      <color indexed="10"/>
      <name val="Arial Cyr"/>
      <family val="0"/>
    </font>
    <font>
      <b/>
      <sz val="26"/>
      <color indexed="16"/>
      <name val="Arial Cyr"/>
      <family val="0"/>
    </font>
    <font>
      <b/>
      <sz val="14"/>
      <color indexed="18"/>
      <name val="Arial Cyr"/>
      <family val="2"/>
    </font>
    <font>
      <b/>
      <sz val="18"/>
      <color indexed="18"/>
      <name val="Arial Cyr"/>
      <family val="2"/>
    </font>
    <font>
      <b/>
      <sz val="14"/>
      <color indexed="18"/>
      <name val="Arial"/>
      <family val="2"/>
    </font>
    <font>
      <b/>
      <sz val="12"/>
      <color indexed="17"/>
      <name val="Arial Cyr"/>
      <family val="0"/>
    </font>
    <font>
      <b/>
      <sz val="12"/>
      <color indexed="12"/>
      <name val="Arial Cyr"/>
      <family val="0"/>
    </font>
    <font>
      <b/>
      <sz val="12"/>
      <color indexed="10"/>
      <name val="Arial Cyr"/>
      <family val="0"/>
    </font>
    <font>
      <b/>
      <sz val="18"/>
      <color indexed="60"/>
      <name val="Arial Cyr"/>
      <family val="0"/>
    </font>
    <font>
      <b/>
      <sz val="14"/>
      <name val="Arial Cyr"/>
      <family val="2"/>
    </font>
    <font>
      <b/>
      <sz val="10"/>
      <color indexed="17"/>
      <name val="Arial Cyr"/>
      <family val="0"/>
    </font>
    <font>
      <b/>
      <sz val="10"/>
      <color indexed="12"/>
      <name val="Arial Cyr"/>
      <family val="0"/>
    </font>
    <font>
      <b/>
      <sz val="10"/>
      <color indexed="10"/>
      <name val="Arial Cyr"/>
      <family val="0"/>
    </font>
    <font>
      <b/>
      <sz val="10"/>
      <name val="Arial Cyr"/>
      <family val="0"/>
    </font>
    <font>
      <b/>
      <sz val="10"/>
      <color indexed="16"/>
      <name val="Arial Cyr"/>
      <family val="0"/>
    </font>
    <font>
      <b/>
      <sz val="14"/>
      <color indexed="16"/>
      <name val="Times New Roman Cyr"/>
      <family val="0"/>
    </font>
    <font>
      <b/>
      <sz val="14"/>
      <name val="Times New Roman Cyr"/>
      <family val="1"/>
    </font>
    <font>
      <sz val="12"/>
      <color indexed="17"/>
      <name val="Arial Cyr"/>
      <family val="0"/>
    </font>
    <font>
      <b/>
      <sz val="14"/>
      <color indexed="10"/>
      <name val="Arial Cyr"/>
      <family val="0"/>
    </font>
    <font>
      <b/>
      <sz val="14"/>
      <color indexed="60"/>
      <name val="Arial Cyr"/>
      <family val="0"/>
    </font>
    <font>
      <sz val="12"/>
      <name val="Times New Roman"/>
      <family val="1"/>
    </font>
    <font>
      <sz val="10"/>
      <color indexed="10"/>
      <name val="Times New Roman"/>
      <family val="1"/>
    </font>
    <font>
      <b/>
      <sz val="16"/>
      <color indexed="10"/>
      <name val="Times New Roman Cyr"/>
      <family val="1"/>
    </font>
    <font>
      <b/>
      <sz val="16"/>
      <color indexed="12"/>
      <name val="Times New Roman CYR"/>
      <family val="1"/>
    </font>
    <font>
      <sz val="14"/>
      <name val="Times New Roman"/>
      <family val="1"/>
    </font>
    <font>
      <sz val="8"/>
      <name val="Times New Roman"/>
      <family val="1"/>
    </font>
    <font>
      <sz val="10"/>
      <name val="Times New Roman"/>
      <family val="1"/>
    </font>
    <font>
      <b/>
      <sz val="13"/>
      <color indexed="60"/>
      <name val="Times New Roman"/>
      <family val="1"/>
    </font>
    <font>
      <b/>
      <sz val="12"/>
      <color indexed="60"/>
      <name val="Times New Roman"/>
      <family val="1"/>
    </font>
    <font>
      <b/>
      <sz val="14"/>
      <color indexed="60"/>
      <name val="Times New Roman"/>
      <family val="1"/>
    </font>
    <font>
      <sz val="12"/>
      <color indexed="60"/>
      <name val="Times New Roman"/>
      <family val="1"/>
    </font>
    <font>
      <sz val="14"/>
      <color indexed="17"/>
      <name val="Arial Cyr"/>
      <family val="2"/>
    </font>
    <font>
      <b/>
      <sz val="14"/>
      <color indexed="17"/>
      <name val="Arial Cyr"/>
      <family val="0"/>
    </font>
    <font>
      <sz val="12"/>
      <color indexed="12"/>
      <name val="Arial Cyr"/>
      <family val="2"/>
    </font>
    <font>
      <sz val="14"/>
      <color indexed="12"/>
      <name val="Arial Cyr"/>
      <family val="2"/>
    </font>
    <font>
      <b/>
      <sz val="14"/>
      <color indexed="12"/>
      <name val="Arial Cyr"/>
      <family val="0"/>
    </font>
    <font>
      <sz val="16"/>
      <name val="Arial Cyr"/>
      <family val="2"/>
    </font>
    <font>
      <b/>
      <sz val="9"/>
      <color indexed="60"/>
      <name val="Times New Roman"/>
      <family val="1"/>
    </font>
    <font>
      <b/>
      <sz val="12"/>
      <color indexed="17"/>
      <name val="Times New Roman"/>
      <family val="1"/>
    </font>
    <font>
      <sz val="18"/>
      <color indexed="63"/>
      <name val="Arial Cyr"/>
      <family val="0"/>
    </font>
    <font>
      <b/>
      <sz val="12"/>
      <name val="Arial"/>
      <family val="2"/>
    </font>
    <font>
      <b/>
      <sz val="24"/>
      <color indexed="60"/>
      <name val="Times New Roman"/>
      <family val="1"/>
    </font>
    <font>
      <b/>
      <sz val="22"/>
      <color indexed="17"/>
      <name val="Arial Cyr"/>
      <family val="2"/>
    </font>
    <font>
      <b/>
      <sz val="2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rgb="FFC6EFCE"/>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color indexed="63"/>
      </left>
      <right>
        <color indexed="63"/>
      </right>
      <top>
        <color indexed="63"/>
      </top>
      <bottom style="medium">
        <color indexed="59"/>
      </bottom>
    </border>
    <border>
      <left style="thin">
        <color indexed="59"/>
      </left>
      <right style="thin">
        <color indexed="59"/>
      </right>
      <top>
        <color indexed="63"/>
      </top>
      <bottom style="thin">
        <color indexed="59"/>
      </bottom>
    </border>
    <border>
      <left style="medium">
        <color indexed="59"/>
      </left>
      <right style="medium">
        <color indexed="59"/>
      </right>
      <top style="medium">
        <color indexed="59"/>
      </top>
      <bottom style="medium">
        <color indexed="59"/>
      </bottom>
    </border>
    <border>
      <left>
        <color indexed="63"/>
      </left>
      <right style="thin">
        <color indexed="59"/>
      </right>
      <top>
        <color indexed="63"/>
      </top>
      <bottom style="thin">
        <color indexed="59"/>
      </bottom>
    </border>
    <border>
      <left>
        <color indexed="63"/>
      </left>
      <right style="thin">
        <color indexed="59"/>
      </right>
      <top>
        <color indexed="63"/>
      </top>
      <bottom>
        <color indexed="63"/>
      </bottom>
    </border>
    <border>
      <left>
        <color indexed="63"/>
      </left>
      <right style="thin">
        <color indexed="59"/>
      </right>
      <top style="thin">
        <color indexed="59"/>
      </top>
      <bottom style="medium">
        <color indexed="59"/>
      </bottom>
    </border>
    <border>
      <left>
        <color indexed="63"/>
      </left>
      <right>
        <color indexed="63"/>
      </right>
      <top style="thin">
        <color indexed="59"/>
      </top>
      <bottom style="medium">
        <color indexed="59"/>
      </bottom>
    </border>
    <border>
      <left style="thin">
        <color indexed="59"/>
      </left>
      <right style="thin">
        <color indexed="59"/>
      </right>
      <top style="thin">
        <color indexed="59"/>
      </top>
      <bottom style="medium">
        <color indexed="59"/>
      </bottom>
    </border>
    <border>
      <left style="medium">
        <color indexed="59"/>
      </left>
      <right style="medium">
        <color indexed="59"/>
      </right>
      <top>
        <color indexed="63"/>
      </top>
      <bottom style="medium">
        <color indexed="59"/>
      </bottom>
    </border>
    <border>
      <left style="medium">
        <color indexed="59"/>
      </left>
      <right>
        <color indexed="63"/>
      </right>
      <top style="medium">
        <color indexed="59"/>
      </top>
      <bottom style="medium">
        <color indexed="59"/>
      </bottom>
    </border>
    <border>
      <left style="medium">
        <color indexed="59"/>
      </left>
      <right style="medium">
        <color indexed="59"/>
      </right>
      <top>
        <color indexed="63"/>
      </top>
      <bottom>
        <color indexed="63"/>
      </bottom>
    </border>
    <border>
      <left style="medium">
        <color indexed="59"/>
      </left>
      <right>
        <color indexed="63"/>
      </right>
      <top>
        <color indexed="63"/>
      </top>
      <bottom>
        <color indexed="63"/>
      </bottom>
    </border>
    <border>
      <left>
        <color indexed="63"/>
      </left>
      <right style="medium">
        <color indexed="59"/>
      </right>
      <top>
        <color indexed="63"/>
      </top>
      <bottom>
        <color indexed="63"/>
      </bottom>
    </border>
    <border>
      <left style="thin">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color indexed="63"/>
      </left>
      <right style="thin">
        <color indexed="59"/>
      </right>
      <top style="medium">
        <color indexed="59"/>
      </top>
      <bottom style="medium">
        <color indexed="59"/>
      </bottom>
    </border>
    <border>
      <left style="thin">
        <color indexed="59"/>
      </left>
      <right style="thin">
        <color indexed="59"/>
      </right>
      <top style="medium">
        <color indexed="59"/>
      </top>
      <bottom style="medium">
        <color indexed="59"/>
      </bottom>
    </border>
    <border>
      <left style="medium">
        <color indexed="59"/>
      </left>
      <right>
        <color indexed="63"/>
      </right>
      <top>
        <color indexed="63"/>
      </top>
      <bottom style="medium">
        <color indexed="59"/>
      </bottom>
    </border>
    <border>
      <left>
        <color indexed="63"/>
      </left>
      <right style="medium">
        <color indexed="59"/>
      </right>
      <top>
        <color indexed="63"/>
      </top>
      <bottom style="medium">
        <color indexed="59"/>
      </bottom>
    </border>
    <border>
      <left>
        <color indexed="63"/>
      </left>
      <right style="medium">
        <color indexed="59"/>
      </right>
      <top style="medium">
        <color indexed="59"/>
      </top>
      <bottom style="medium">
        <color indexed="59"/>
      </bottom>
    </border>
    <border>
      <left style="thin">
        <color indexed="59"/>
      </left>
      <right style="medium">
        <color indexed="59"/>
      </right>
      <top>
        <color indexed="63"/>
      </top>
      <bottom>
        <color indexed="63"/>
      </bottom>
    </border>
    <border>
      <left style="medium">
        <color indexed="59"/>
      </left>
      <right style="medium">
        <color indexed="59"/>
      </right>
      <top>
        <color indexed="63"/>
      </top>
      <bottom style="thick">
        <color indexed="59"/>
      </bottom>
    </border>
    <border>
      <left>
        <color indexed="63"/>
      </left>
      <right style="thin">
        <color indexed="59"/>
      </right>
      <top>
        <color indexed="63"/>
      </top>
      <bottom style="thick">
        <color indexed="59"/>
      </bottom>
    </border>
    <border>
      <left style="thin">
        <color indexed="59"/>
      </left>
      <right style="thin">
        <color indexed="59"/>
      </right>
      <top>
        <color indexed="63"/>
      </top>
      <bottom style="thick">
        <color indexed="59"/>
      </bottom>
    </border>
    <border>
      <left style="thin">
        <color indexed="59"/>
      </left>
      <right style="medium">
        <color indexed="59"/>
      </right>
      <top>
        <color indexed="63"/>
      </top>
      <bottom style="thick">
        <color indexed="59"/>
      </bottom>
    </border>
    <border>
      <left>
        <color indexed="63"/>
      </left>
      <right>
        <color indexed="63"/>
      </right>
      <top style="thick">
        <color indexed="59"/>
      </top>
      <bottom>
        <color indexed="63"/>
      </bottom>
    </border>
    <border>
      <left style="thin">
        <color indexed="59"/>
      </left>
      <right>
        <color indexed="63"/>
      </right>
      <top>
        <color indexed="63"/>
      </top>
      <bottom>
        <color indexed="63"/>
      </bottom>
    </border>
    <border>
      <left style="medium">
        <color indexed="59"/>
      </left>
      <right style="medium">
        <color indexed="59"/>
      </right>
      <top style="medium">
        <color indexed="59"/>
      </top>
      <bottom style="thick">
        <color indexed="59"/>
      </bottom>
    </border>
    <border>
      <left>
        <color indexed="63"/>
      </left>
      <right style="medium">
        <color indexed="59"/>
      </right>
      <top>
        <color indexed="63"/>
      </top>
      <bottom style="thick">
        <color indexed="59"/>
      </bottom>
    </border>
    <border>
      <left style="medium">
        <color indexed="59"/>
      </left>
      <right style="medium">
        <color indexed="59"/>
      </right>
      <top style="thick">
        <color indexed="59"/>
      </top>
      <bottom style="medium">
        <color indexed="59"/>
      </bottom>
    </border>
    <border>
      <left style="medium">
        <color indexed="59"/>
      </left>
      <right style="medium">
        <color indexed="59"/>
      </right>
      <top>
        <color indexed="63"/>
      </top>
      <bottom style="thin">
        <color indexed="59"/>
      </bottom>
    </border>
    <border>
      <left style="medium">
        <color indexed="59"/>
      </left>
      <right style="medium">
        <color indexed="59"/>
      </right>
      <top style="thin">
        <color indexed="59"/>
      </top>
      <bottom style="thin">
        <color indexed="59"/>
      </bottom>
    </border>
    <border>
      <left style="medium">
        <color indexed="59"/>
      </left>
      <right style="medium">
        <color indexed="59"/>
      </right>
      <top style="thin">
        <color indexed="59"/>
      </top>
      <bottom>
        <color indexed="63"/>
      </bottom>
    </border>
    <border>
      <left style="medium">
        <color indexed="59"/>
      </left>
      <right style="medium">
        <color indexed="59"/>
      </right>
      <top style="thin">
        <color indexed="59"/>
      </top>
      <bottom style="medium">
        <color indexed="59"/>
      </bottom>
    </border>
    <border>
      <left style="medium">
        <color indexed="59"/>
      </left>
      <right style="medium">
        <color indexed="59"/>
      </right>
      <top style="medium">
        <color indexed="59"/>
      </top>
      <bottom style="thin">
        <color indexed="59"/>
      </bottom>
    </border>
    <border>
      <left style="medium">
        <color indexed="59"/>
      </left>
      <right style="medium">
        <color indexed="59"/>
      </right>
      <top style="medium">
        <color indexed="59"/>
      </top>
      <bottom>
        <color indexed="63"/>
      </bottom>
    </border>
    <border>
      <left>
        <color indexed="63"/>
      </left>
      <right style="thin">
        <color indexed="59"/>
      </right>
      <top style="thick">
        <color indexed="59"/>
      </top>
      <bottom>
        <color indexed="63"/>
      </bottom>
    </border>
    <border>
      <left style="thin">
        <color indexed="59"/>
      </left>
      <right style="thin">
        <color indexed="59"/>
      </right>
      <top style="thick">
        <color indexed="59"/>
      </top>
      <bottom>
        <color indexed="63"/>
      </bottom>
    </border>
    <border>
      <left style="thin">
        <color indexed="59"/>
      </left>
      <right style="thin">
        <color indexed="59"/>
      </right>
      <top style="thick">
        <color indexed="59"/>
      </top>
      <bottom style="thin">
        <color indexed="59"/>
      </bottom>
    </border>
    <border>
      <left style="thin">
        <color indexed="59"/>
      </left>
      <right style="medium">
        <color indexed="59"/>
      </right>
      <top style="thick">
        <color indexed="59"/>
      </top>
      <bottom>
        <color indexed="63"/>
      </bottom>
    </border>
    <border>
      <left style="medium">
        <color indexed="59"/>
      </left>
      <right style="thin">
        <color indexed="59"/>
      </right>
      <top style="medium">
        <color indexed="59"/>
      </top>
      <bottom style="medium">
        <color indexed="5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91" fillId="0" borderId="9" applyNumberFormat="0" applyFill="0" applyAlignment="0" applyProtection="0"/>
    <xf numFmtId="0" fontId="2" fillId="32" borderId="0" applyBorder="0">
      <alignment horizontal="center"/>
      <protection/>
    </xf>
    <xf numFmtId="0" fontId="92" fillId="0" borderId="0" applyNumberFormat="0" applyFill="0" applyBorder="0" applyAlignment="0" applyProtection="0"/>
    <xf numFmtId="0" fontId="3" fillId="32" borderId="0" applyBorder="0" applyAlignment="0">
      <protection/>
    </xf>
    <xf numFmtId="171" fontId="1" fillId="0" borderId="0" applyFill="0" applyBorder="0" applyAlignment="0" applyProtection="0"/>
    <xf numFmtId="169" fontId="1" fillId="0" borderId="0" applyFill="0" applyBorder="0" applyAlignment="0" applyProtection="0"/>
    <xf numFmtId="0" fontId="93" fillId="33" borderId="0" applyNumberFormat="0" applyBorder="0" applyAlignment="0" applyProtection="0"/>
  </cellStyleXfs>
  <cellXfs count="277">
    <xf numFmtId="0" fontId="0" fillId="0" borderId="0" xfId="0" applyAlignment="1">
      <alignment/>
    </xf>
    <xf numFmtId="0" fontId="0" fillId="0" borderId="10" xfId="0" applyFill="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4" fillId="0" borderId="0" xfId="0" applyFont="1" applyFill="1" applyAlignment="1">
      <alignment/>
    </xf>
    <xf numFmtId="0" fontId="0" fillId="0" borderId="0" xfId="0" applyNumberFormat="1" applyFill="1" applyAlignment="1">
      <alignment/>
    </xf>
    <xf numFmtId="0" fontId="6" fillId="0" borderId="0" xfId="0" applyFont="1" applyAlignment="1">
      <alignment/>
    </xf>
    <xf numFmtId="0" fontId="7" fillId="0" borderId="0" xfId="0" applyFont="1" applyFill="1" applyBorder="1" applyAlignment="1">
      <alignment horizontal="center" vertical="center"/>
    </xf>
    <xf numFmtId="0" fontId="10" fillId="0" borderId="10" xfId="0" applyFont="1" applyBorder="1" applyAlignment="1">
      <alignment/>
    </xf>
    <xf numFmtId="0" fontId="11" fillId="0" borderId="10" xfId="0" applyFont="1" applyBorder="1" applyAlignment="1">
      <alignment/>
    </xf>
    <xf numFmtId="0" fontId="12" fillId="0" borderId="11" xfId="0" applyFont="1" applyBorder="1" applyAlignment="1">
      <alignment horizontal="center" vertical="center" textRotation="90" wrapText="1"/>
    </xf>
    <xf numFmtId="0" fontId="12" fillId="0" borderId="12" xfId="0" applyFont="1" applyBorder="1" applyAlignment="1">
      <alignment horizontal="center" vertical="center" textRotation="90" wrapText="1"/>
    </xf>
    <xf numFmtId="0" fontId="15" fillId="0" borderId="10" xfId="0" applyFont="1" applyBorder="1" applyAlignment="1">
      <alignment/>
    </xf>
    <xf numFmtId="0" fontId="16" fillId="0" borderId="10" xfId="0" applyFont="1" applyBorder="1" applyAlignment="1">
      <alignment horizontal="center" wrapText="1"/>
    </xf>
    <xf numFmtId="0" fontId="14" fillId="32" borderId="13" xfId="0" applyFont="1" applyFill="1" applyBorder="1" applyAlignment="1">
      <alignment horizontal="center" wrapText="1"/>
    </xf>
    <xf numFmtId="0" fontId="6" fillId="0" borderId="13" xfId="0" applyFont="1" applyBorder="1" applyAlignment="1">
      <alignment/>
    </xf>
    <xf numFmtId="0" fontId="4" fillId="0" borderId="10" xfId="0" applyFont="1" applyFill="1" applyBorder="1" applyAlignment="1">
      <alignment horizontal="center" vertical="center" wrapText="1"/>
    </xf>
    <xf numFmtId="0" fontId="12" fillId="0" borderId="14" xfId="0" applyFont="1" applyBorder="1" applyAlignment="1">
      <alignment horizontal="center" vertical="center" textRotation="90" wrapText="1"/>
    </xf>
    <xf numFmtId="0" fontId="0" fillId="0" borderId="13" xfId="0" applyBorder="1" applyAlignment="1">
      <alignment/>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Fill="1" applyBorder="1" applyAlignment="1">
      <alignment horizontal="center" vertical="center"/>
    </xf>
    <xf numFmtId="0" fontId="23" fillId="0" borderId="11" xfId="0" applyFont="1" applyBorder="1" applyAlignment="1">
      <alignment horizontal="center" vertical="center"/>
    </xf>
    <xf numFmtId="0" fontId="12" fillId="0" borderId="11" xfId="0" applyFont="1" applyBorder="1" applyAlignment="1">
      <alignment horizontal="center" vertical="center"/>
    </xf>
    <xf numFmtId="0" fontId="23" fillId="0" borderId="11" xfId="0" applyFont="1" applyBorder="1" applyAlignment="1">
      <alignment horizontal="center" vertical="center"/>
    </xf>
    <xf numFmtId="0" fontId="12" fillId="0" borderId="12" xfId="0" applyFont="1" applyFill="1" applyBorder="1" applyAlignment="1">
      <alignment horizontal="center" vertical="center"/>
    </xf>
    <xf numFmtId="0" fontId="29" fillId="0" borderId="10" xfId="0" applyFont="1" applyBorder="1" applyAlignment="1">
      <alignment horizontal="center" vertical="center"/>
    </xf>
    <xf numFmtId="0" fontId="12" fillId="0" borderId="13" xfId="0" applyFont="1" applyBorder="1" applyAlignment="1">
      <alignment horizontal="center" vertical="center"/>
    </xf>
    <xf numFmtId="0" fontId="32" fillId="32" borderId="15" xfId="0" applyFont="1" applyFill="1" applyBorder="1" applyAlignment="1">
      <alignment horizontal="center" vertical="center"/>
    </xf>
    <xf numFmtId="0" fontId="6" fillId="32" borderId="15" xfId="0" applyFont="1" applyFill="1" applyBorder="1" applyAlignment="1">
      <alignment horizontal="center" vertical="center"/>
    </xf>
    <xf numFmtId="172" fontId="21" fillId="32" borderId="15" xfId="0" applyNumberFormat="1" applyFont="1" applyFill="1" applyBorder="1" applyAlignment="1">
      <alignment horizontal="center" vertical="center"/>
    </xf>
    <xf numFmtId="49" fontId="21" fillId="32" borderId="15" xfId="0" applyNumberFormat="1" applyFont="1" applyFill="1" applyBorder="1" applyAlignment="1">
      <alignment horizontal="center" vertical="center" wrapText="1"/>
    </xf>
    <xf numFmtId="0" fontId="21" fillId="32" borderId="15" xfId="0" applyFont="1" applyFill="1" applyBorder="1" applyAlignment="1">
      <alignment horizontal="center" vertical="center" wrapText="1"/>
    </xf>
    <xf numFmtId="0" fontId="21" fillId="32" borderId="15" xfId="0" applyFont="1" applyFill="1" applyBorder="1" applyAlignment="1">
      <alignment horizontal="center" vertical="center"/>
    </xf>
    <xf numFmtId="0" fontId="21" fillId="32" borderId="15" xfId="0" applyFont="1" applyFill="1" applyBorder="1" applyAlignment="1">
      <alignment horizontal="center" vertical="center"/>
    </xf>
    <xf numFmtId="0" fontId="12" fillId="32" borderId="15" xfId="0" applyFont="1" applyFill="1" applyBorder="1" applyAlignment="1">
      <alignment horizontal="center" vertical="center"/>
    </xf>
    <xf numFmtId="172" fontId="22" fillId="32" borderId="15" xfId="0" applyNumberFormat="1" applyFont="1" applyFill="1" applyBorder="1" applyAlignment="1">
      <alignment horizontal="center" vertical="center"/>
    </xf>
    <xf numFmtId="0" fontId="22" fillId="32" borderId="15" xfId="0" applyFont="1" applyFill="1" applyBorder="1" applyAlignment="1">
      <alignment horizontal="center" vertical="center" wrapText="1"/>
    </xf>
    <xf numFmtId="0" fontId="22" fillId="32" borderId="15" xfId="0" applyFont="1" applyFill="1" applyBorder="1" applyAlignment="1">
      <alignment horizontal="center" vertical="center"/>
    </xf>
    <xf numFmtId="0" fontId="22" fillId="32" borderId="15" xfId="0" applyFont="1" applyFill="1" applyBorder="1" applyAlignment="1">
      <alignment horizontal="center" vertical="center"/>
    </xf>
    <xf numFmtId="172" fontId="23" fillId="32" borderId="15" xfId="0" applyNumberFormat="1" applyFont="1" applyFill="1" applyBorder="1" applyAlignment="1">
      <alignment horizontal="center" vertical="center"/>
    </xf>
    <xf numFmtId="0" fontId="23" fillId="32" borderId="15" xfId="0" applyFont="1" applyFill="1" applyBorder="1" applyAlignment="1">
      <alignment horizontal="center" vertical="center" wrapText="1"/>
    </xf>
    <xf numFmtId="0" fontId="23" fillId="32" borderId="15" xfId="0" applyFont="1" applyFill="1" applyBorder="1" applyAlignment="1">
      <alignment horizontal="center" vertical="center"/>
    </xf>
    <xf numFmtId="0" fontId="34" fillId="32" borderId="15" xfId="0" applyFont="1" applyFill="1" applyBorder="1" applyAlignment="1">
      <alignment horizontal="center" vertical="center"/>
    </xf>
    <xf numFmtId="0" fontId="35" fillId="32" borderId="15" xfId="0" applyFont="1" applyFill="1" applyBorder="1" applyAlignment="1">
      <alignment horizontal="center" vertical="center"/>
    </xf>
    <xf numFmtId="0" fontId="6" fillId="32" borderId="16" xfId="0" applyFont="1" applyFill="1" applyBorder="1" applyAlignment="1">
      <alignment vertical="center"/>
    </xf>
    <xf numFmtId="0" fontId="6" fillId="0" borderId="0" xfId="0" applyFont="1" applyFill="1" applyBorder="1" applyAlignment="1">
      <alignment vertical="center"/>
    </xf>
    <xf numFmtId="0" fontId="16"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Border="1" applyAlignment="1">
      <alignment/>
    </xf>
    <xf numFmtId="0" fontId="5" fillId="32" borderId="15" xfId="0" applyFont="1" applyFill="1" applyBorder="1" applyAlignment="1">
      <alignment horizontal="center" vertical="center" wrapText="1"/>
    </xf>
    <xf numFmtId="0" fontId="40" fillId="34" borderId="14" xfId="0" applyNumberFormat="1" applyFont="1" applyFill="1" applyBorder="1" applyAlignment="1">
      <alignment horizontal="center" vertical="center" wrapText="1"/>
    </xf>
    <xf numFmtId="0" fontId="0" fillId="0" borderId="10" xfId="0" applyBorder="1" applyAlignment="1">
      <alignment horizontal="center"/>
    </xf>
    <xf numFmtId="0" fontId="41" fillId="0" borderId="14" xfId="0" applyNumberFormat="1" applyFont="1" applyFill="1" applyBorder="1" applyAlignment="1">
      <alignment horizontal="center" vertical="center" wrapText="1"/>
    </xf>
    <xf numFmtId="0" fontId="42" fillId="0" borderId="14"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0" fillId="0" borderId="14" xfId="0" applyNumberFormat="1" applyFont="1" applyFill="1" applyBorder="1" applyAlignment="1">
      <alignment horizontal="center" vertical="center" wrapText="1"/>
    </xf>
    <xf numFmtId="0" fontId="0" fillId="0" borderId="0" xfId="0" applyFill="1" applyBorder="1" applyAlignment="1">
      <alignment/>
    </xf>
    <xf numFmtId="0" fontId="44" fillId="32" borderId="15" xfId="0" applyFont="1" applyFill="1" applyBorder="1" applyAlignment="1">
      <alignment horizontal="center" vertical="center" wrapText="1"/>
    </xf>
    <xf numFmtId="0" fontId="6" fillId="32" borderId="17" xfId="0" applyFont="1" applyFill="1" applyBorder="1" applyAlignment="1">
      <alignment vertical="center"/>
    </xf>
    <xf numFmtId="0" fontId="0" fillId="0" borderId="11" xfId="0" applyFont="1" applyFill="1" applyBorder="1" applyAlignment="1">
      <alignment vertical="center"/>
    </xf>
    <xf numFmtId="0" fontId="0" fillId="0" borderId="11" xfId="0" applyBorder="1" applyAlignment="1">
      <alignment horizontal="center"/>
    </xf>
    <xf numFmtId="0" fontId="0" fillId="0"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41" fillId="0" borderId="12" xfId="0" applyNumberFormat="1" applyFont="1" applyFill="1" applyBorder="1" applyAlignment="1">
      <alignment horizontal="center" vertical="center" wrapText="1"/>
    </xf>
    <xf numFmtId="0" fontId="42"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172" fontId="23" fillId="0" borderId="15" xfId="0" applyNumberFormat="1" applyFont="1" applyFill="1" applyBorder="1" applyAlignment="1">
      <alignment horizontal="center" vertical="center"/>
    </xf>
    <xf numFmtId="0" fontId="23" fillId="0" borderId="15" xfId="0" applyFont="1" applyFill="1" applyBorder="1" applyAlignment="1">
      <alignment horizontal="center" vertical="center" wrapText="1"/>
    </xf>
    <xf numFmtId="0" fontId="6" fillId="32" borderId="18" xfId="0" applyFont="1" applyFill="1" applyBorder="1" applyAlignment="1">
      <alignment vertical="center"/>
    </xf>
    <xf numFmtId="0" fontId="6" fillId="0" borderId="19" xfId="0" applyFont="1" applyFill="1" applyBorder="1" applyAlignment="1">
      <alignment vertical="center"/>
    </xf>
    <xf numFmtId="0" fontId="0" fillId="0" borderId="20" xfId="0" applyFont="1" applyFill="1" applyBorder="1" applyAlignment="1">
      <alignment vertical="center"/>
    </xf>
    <xf numFmtId="0" fontId="0" fillId="0" borderId="20" xfId="0" applyBorder="1" applyAlignment="1">
      <alignment horizontal="center"/>
    </xf>
    <xf numFmtId="0" fontId="0" fillId="0" borderId="2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41" fillId="0" borderId="20" xfId="0" applyNumberFormat="1" applyFont="1" applyFill="1" applyBorder="1" applyAlignment="1">
      <alignment horizontal="center" vertical="center" wrapText="1"/>
    </xf>
    <xf numFmtId="0" fontId="42"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xf>
    <xf numFmtId="0" fontId="38" fillId="0" borderId="20" xfId="0" applyFont="1" applyFill="1" applyBorder="1" applyAlignment="1">
      <alignment horizontal="center" vertical="center"/>
    </xf>
    <xf numFmtId="0" fontId="39" fillId="0" borderId="20" xfId="0" applyFont="1" applyFill="1" applyBorder="1" applyAlignment="1">
      <alignment horizontal="center" vertical="center"/>
    </xf>
    <xf numFmtId="0" fontId="0" fillId="0" borderId="20" xfId="0" applyFill="1" applyBorder="1" applyAlignment="1">
      <alignment/>
    </xf>
    <xf numFmtId="0" fontId="46" fillId="32" borderId="15" xfId="0" applyFont="1" applyFill="1" applyBorder="1" applyAlignment="1">
      <alignment horizontal="center" vertical="center" wrapText="1"/>
    </xf>
    <xf numFmtId="0" fontId="47" fillId="32" borderId="15" xfId="0" applyFont="1" applyFill="1" applyBorder="1" applyAlignment="1">
      <alignment horizontal="center" vertical="center"/>
    </xf>
    <xf numFmtId="0" fontId="48" fillId="32" borderId="15" xfId="0" applyFont="1" applyFill="1" applyBorder="1" applyAlignment="1">
      <alignment horizontal="center" vertical="center"/>
    </xf>
    <xf numFmtId="0" fontId="50" fillId="32" borderId="15" xfId="0" applyFont="1" applyFill="1" applyBorder="1" applyAlignment="1">
      <alignment horizontal="center" vertical="center"/>
    </xf>
    <xf numFmtId="0" fontId="51" fillId="32" borderId="15" xfId="0" applyFont="1" applyFill="1" applyBorder="1" applyAlignment="1">
      <alignment horizontal="center" vertical="center"/>
    </xf>
    <xf numFmtId="0" fontId="52" fillId="32" borderId="15" xfId="0" applyFont="1" applyFill="1" applyBorder="1" applyAlignment="1">
      <alignment horizontal="center" vertical="center"/>
    </xf>
    <xf numFmtId="0" fontId="0" fillId="0" borderId="12" xfId="0" applyFont="1" applyFill="1" applyBorder="1" applyAlignment="1">
      <alignment vertical="center"/>
    </xf>
    <xf numFmtId="0" fontId="0" fillId="0" borderId="12" xfId="0" applyBorder="1" applyAlignment="1">
      <alignment horizontal="center"/>
    </xf>
    <xf numFmtId="0" fontId="0" fillId="0" borderId="12"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0" fillId="0" borderId="14" xfId="0" applyFont="1" applyFill="1" applyBorder="1" applyAlignment="1">
      <alignment vertical="center"/>
    </xf>
    <xf numFmtId="0" fontId="0" fillId="0" borderId="14" xfId="0" applyBorder="1" applyAlignment="1">
      <alignment horizontal="center" vertical="center"/>
    </xf>
    <xf numFmtId="0" fontId="0"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36" fillId="0" borderId="14" xfId="0" applyFont="1" applyFill="1" applyBorder="1" applyAlignment="1">
      <alignment horizontal="center" vertical="center" wrapText="1"/>
    </xf>
    <xf numFmtId="0" fontId="32" fillId="32" borderId="21" xfId="0" applyFont="1" applyFill="1" applyBorder="1" applyAlignment="1">
      <alignment horizontal="center" vertical="center"/>
    </xf>
    <xf numFmtId="49" fontId="21" fillId="32" borderId="21" xfId="0" applyNumberFormat="1" applyFont="1" applyFill="1" applyBorder="1" applyAlignment="1">
      <alignment horizontal="center" vertical="center" wrapText="1"/>
    </xf>
    <xf numFmtId="0" fontId="21" fillId="32" borderId="21" xfId="0" applyFont="1" applyFill="1" applyBorder="1" applyAlignment="1">
      <alignment horizontal="center" vertical="center" wrapText="1"/>
    </xf>
    <xf numFmtId="0" fontId="21" fillId="32" borderId="21" xfId="0" applyFont="1" applyFill="1" applyBorder="1" applyAlignment="1">
      <alignment horizontal="center" vertical="center"/>
    </xf>
    <xf numFmtId="0" fontId="21" fillId="32" borderId="21" xfId="0" applyFont="1" applyFill="1" applyBorder="1" applyAlignment="1">
      <alignment horizontal="center" vertical="center"/>
    </xf>
    <xf numFmtId="0" fontId="12" fillId="32" borderId="21" xfId="0" applyFont="1" applyFill="1" applyBorder="1" applyAlignment="1">
      <alignment horizontal="center" vertical="center"/>
    </xf>
    <xf numFmtId="172" fontId="22" fillId="32" borderId="21" xfId="0" applyNumberFormat="1" applyFont="1" applyFill="1" applyBorder="1" applyAlignment="1">
      <alignment horizontal="center" vertical="center"/>
    </xf>
    <xf numFmtId="0" fontId="22" fillId="32" borderId="21" xfId="0" applyFont="1" applyFill="1" applyBorder="1" applyAlignment="1">
      <alignment horizontal="center" vertical="center" wrapText="1"/>
    </xf>
    <xf numFmtId="0" fontId="22" fillId="32" borderId="21" xfId="0" applyFont="1" applyFill="1" applyBorder="1" applyAlignment="1">
      <alignment horizontal="center" vertical="center"/>
    </xf>
    <xf numFmtId="0" fontId="22" fillId="32" borderId="21" xfId="0" applyFont="1" applyFill="1" applyBorder="1" applyAlignment="1">
      <alignment horizontal="center" vertical="center"/>
    </xf>
    <xf numFmtId="0" fontId="23" fillId="32" borderId="21" xfId="0" applyFont="1" applyFill="1" applyBorder="1" applyAlignment="1">
      <alignment horizontal="center" vertical="center" wrapText="1"/>
    </xf>
    <xf numFmtId="0" fontId="23" fillId="32" borderId="21" xfId="0" applyFont="1" applyFill="1" applyBorder="1" applyAlignment="1">
      <alignment horizontal="center" vertical="center"/>
    </xf>
    <xf numFmtId="0" fontId="34" fillId="32" borderId="21" xfId="0" applyFont="1" applyFill="1" applyBorder="1" applyAlignment="1">
      <alignment horizontal="center" vertical="center"/>
    </xf>
    <xf numFmtId="0" fontId="35" fillId="32" borderId="21" xfId="0" applyFont="1" applyFill="1" applyBorder="1" applyAlignment="1">
      <alignment horizontal="center" vertical="center"/>
    </xf>
    <xf numFmtId="0" fontId="0" fillId="0" borderId="0" xfId="0" applyFill="1" applyBorder="1" applyAlignment="1">
      <alignment horizontal="center" vertical="center"/>
    </xf>
    <xf numFmtId="49" fontId="37" fillId="0" borderId="14" xfId="0" applyNumberFormat="1" applyFont="1" applyFill="1" applyBorder="1" applyAlignment="1">
      <alignment horizontal="center" vertical="center" wrapText="1"/>
    </xf>
    <xf numFmtId="0" fontId="8" fillId="0" borderId="0" xfId="0" applyFont="1" applyFill="1" applyAlignment="1">
      <alignment/>
    </xf>
    <xf numFmtId="0" fontId="55" fillId="0" borderId="0" xfId="0" applyFont="1" applyFill="1" applyAlignment="1">
      <alignment/>
    </xf>
    <xf numFmtId="0" fontId="0" fillId="32" borderId="13" xfId="0" applyFill="1" applyBorder="1" applyAlignment="1">
      <alignment horizontal="center" vertical="center"/>
    </xf>
    <xf numFmtId="0" fontId="4" fillId="32" borderId="0" xfId="0" applyFont="1" applyFill="1" applyBorder="1" applyAlignment="1">
      <alignment/>
    </xf>
    <xf numFmtId="0" fontId="4" fillId="32" borderId="0" xfId="0" applyFont="1" applyFill="1" applyBorder="1" applyAlignment="1">
      <alignment horizontal="center" vertical="center"/>
    </xf>
    <xf numFmtId="0" fontId="30" fillId="32" borderId="15" xfId="0" applyFont="1" applyFill="1" applyBorder="1" applyAlignment="1">
      <alignment horizontal="center" vertical="center"/>
    </xf>
    <xf numFmtId="172" fontId="22" fillId="32" borderId="15" xfId="0" applyNumberFormat="1" applyFont="1" applyFill="1" applyBorder="1" applyAlignment="1">
      <alignment horizontal="center" vertical="center" wrapText="1"/>
    </xf>
    <xf numFmtId="0" fontId="23" fillId="32" borderId="22" xfId="0" applyFont="1" applyFill="1" applyBorder="1" applyAlignment="1">
      <alignment horizontal="center" vertical="center" wrapText="1"/>
    </xf>
    <xf numFmtId="0" fontId="32" fillId="32" borderId="23" xfId="0" applyFont="1" applyFill="1" applyBorder="1" applyAlignment="1">
      <alignment horizontal="center" vertical="center"/>
    </xf>
    <xf numFmtId="0" fontId="6" fillId="32" borderId="23" xfId="0" applyFont="1" applyFill="1" applyBorder="1" applyAlignment="1">
      <alignment horizontal="center" vertical="center"/>
    </xf>
    <xf numFmtId="172" fontId="21" fillId="32" borderId="23" xfId="0" applyNumberFormat="1" applyFont="1" applyFill="1" applyBorder="1" applyAlignment="1">
      <alignment horizontal="center" vertical="center"/>
    </xf>
    <xf numFmtId="0" fontId="21" fillId="32" borderId="23" xfId="0" applyFont="1" applyFill="1" applyBorder="1" applyAlignment="1">
      <alignment horizontal="center" vertical="center" wrapText="1"/>
    </xf>
    <xf numFmtId="0" fontId="21" fillId="32" borderId="23" xfId="0" applyFont="1" applyFill="1" applyBorder="1" applyAlignment="1">
      <alignment horizontal="center" vertical="center"/>
    </xf>
    <xf numFmtId="0" fontId="21" fillId="32" borderId="23" xfId="0" applyFont="1" applyFill="1" applyBorder="1" applyAlignment="1">
      <alignment horizontal="center" vertical="center"/>
    </xf>
    <xf numFmtId="0" fontId="12" fillId="32" borderId="23" xfId="0" applyFont="1" applyFill="1" applyBorder="1" applyAlignment="1">
      <alignment horizontal="center" vertical="center"/>
    </xf>
    <xf numFmtId="172" fontId="22" fillId="32" borderId="23" xfId="0" applyNumberFormat="1" applyFont="1" applyFill="1" applyBorder="1" applyAlignment="1">
      <alignment horizontal="center" vertical="center"/>
    </xf>
    <xf numFmtId="0" fontId="22" fillId="32" borderId="23" xfId="0" applyFont="1" applyFill="1" applyBorder="1" applyAlignment="1">
      <alignment horizontal="center" vertical="center" wrapText="1"/>
    </xf>
    <xf numFmtId="0" fontId="22" fillId="32" borderId="24" xfId="0" applyFont="1" applyFill="1" applyBorder="1" applyAlignment="1">
      <alignment horizontal="center" vertical="center" wrapText="1"/>
    </xf>
    <xf numFmtId="0" fontId="22" fillId="32" borderId="25" xfId="0" applyFont="1" applyFill="1" applyBorder="1" applyAlignment="1">
      <alignment horizontal="center" vertical="center" wrapText="1"/>
    </xf>
    <xf numFmtId="0" fontId="22" fillId="32" borderId="23" xfId="0" applyFont="1" applyFill="1" applyBorder="1" applyAlignment="1">
      <alignment horizontal="center" vertical="center"/>
    </xf>
    <xf numFmtId="0" fontId="22" fillId="32" borderId="23" xfId="0" applyFont="1" applyFill="1" applyBorder="1" applyAlignment="1">
      <alignment horizontal="center" vertical="center"/>
    </xf>
    <xf numFmtId="172" fontId="23" fillId="32" borderId="23" xfId="0" applyNumberFormat="1" applyFont="1" applyFill="1" applyBorder="1" applyAlignment="1">
      <alignment horizontal="center" vertical="center"/>
    </xf>
    <xf numFmtId="0" fontId="23" fillId="32" borderId="23" xfId="0" applyFont="1" applyFill="1" applyBorder="1" applyAlignment="1">
      <alignment horizontal="center" vertical="center" wrapText="1"/>
    </xf>
    <xf numFmtId="0" fontId="23" fillId="32" borderId="24" xfId="0" applyFont="1" applyFill="1" applyBorder="1" applyAlignment="1">
      <alignment horizontal="center" vertical="center" wrapText="1"/>
    </xf>
    <xf numFmtId="172" fontId="21" fillId="32" borderId="26" xfId="0" applyNumberFormat="1" applyFont="1" applyFill="1" applyBorder="1" applyAlignment="1">
      <alignment horizontal="center" vertical="center"/>
    </xf>
    <xf numFmtId="0" fontId="21" fillId="32" borderId="27" xfId="0" applyFont="1" applyFill="1" applyBorder="1" applyAlignment="1">
      <alignment horizontal="center" vertical="center" wrapText="1"/>
    </xf>
    <xf numFmtId="0" fontId="12" fillId="32" borderId="28" xfId="0" applyFont="1" applyFill="1" applyBorder="1" applyAlignment="1">
      <alignment horizontal="center" vertical="center"/>
    </xf>
    <xf numFmtId="172" fontId="22" fillId="32" borderId="29" xfId="0" applyNumberFormat="1" applyFont="1" applyFill="1" applyBorder="1" applyAlignment="1">
      <alignment horizontal="center" vertical="center"/>
    </xf>
    <xf numFmtId="0" fontId="22" fillId="32" borderId="29" xfId="0" applyFont="1" applyFill="1" applyBorder="1" applyAlignment="1">
      <alignment horizontal="center" vertical="center" wrapText="1"/>
    </xf>
    <xf numFmtId="0" fontId="22" fillId="32" borderId="26" xfId="0" applyFont="1" applyFill="1" applyBorder="1" applyAlignment="1">
      <alignment horizontal="center" vertical="center" wrapText="1"/>
    </xf>
    <xf numFmtId="0" fontId="22" fillId="32" borderId="28" xfId="0" applyFont="1" applyFill="1" applyBorder="1" applyAlignment="1">
      <alignment horizontal="center" vertical="center" wrapText="1"/>
    </xf>
    <xf numFmtId="0" fontId="22" fillId="32" borderId="29" xfId="0" applyFont="1" applyFill="1" applyBorder="1" applyAlignment="1">
      <alignment horizontal="center" vertical="center"/>
    </xf>
    <xf numFmtId="0" fontId="22" fillId="32" borderId="29" xfId="0" applyFont="1" applyFill="1" applyBorder="1" applyAlignment="1">
      <alignment horizontal="center" vertical="center"/>
    </xf>
    <xf numFmtId="0" fontId="12" fillId="32" borderId="29" xfId="0" applyFont="1" applyFill="1" applyBorder="1" applyAlignment="1">
      <alignment horizontal="center" vertical="center"/>
    </xf>
    <xf numFmtId="172" fontId="23" fillId="32" borderId="29" xfId="0" applyNumberFormat="1" applyFont="1" applyFill="1" applyBorder="1" applyAlignment="1">
      <alignment horizontal="center" vertical="center"/>
    </xf>
    <xf numFmtId="0" fontId="23" fillId="32" borderId="29" xfId="0" applyFont="1" applyFill="1" applyBorder="1" applyAlignment="1">
      <alignment horizontal="center" vertical="center" wrapText="1"/>
    </xf>
    <xf numFmtId="0" fontId="23" fillId="32" borderId="26" xfId="0" applyFont="1" applyFill="1" applyBorder="1" applyAlignment="1">
      <alignment horizontal="center" vertical="center" wrapText="1"/>
    </xf>
    <xf numFmtId="0" fontId="44" fillId="32" borderId="21" xfId="0" applyFont="1" applyFill="1" applyBorder="1" applyAlignment="1">
      <alignment horizontal="center" vertical="center" wrapText="1"/>
    </xf>
    <xf numFmtId="0" fontId="6" fillId="32" borderId="21" xfId="0" applyFont="1" applyFill="1" applyBorder="1" applyAlignment="1">
      <alignment horizontal="center" vertical="center"/>
    </xf>
    <xf numFmtId="172" fontId="21" fillId="32" borderId="21" xfId="0" applyNumberFormat="1" applyFont="1" applyFill="1" applyBorder="1" applyAlignment="1">
      <alignment horizontal="center" vertical="center" wrapText="1"/>
    </xf>
    <xf numFmtId="0" fontId="22" fillId="32" borderId="30" xfId="0" applyFont="1" applyFill="1" applyBorder="1" applyAlignment="1">
      <alignment horizontal="center" vertical="center" wrapText="1"/>
    </xf>
    <xf numFmtId="0" fontId="22" fillId="32" borderId="31" xfId="0" applyFont="1" applyFill="1" applyBorder="1" applyAlignment="1">
      <alignment horizontal="center" vertical="center" wrapText="1"/>
    </xf>
    <xf numFmtId="172" fontId="23" fillId="32" borderId="21" xfId="0" applyNumberFormat="1" applyFont="1" applyFill="1" applyBorder="1" applyAlignment="1">
      <alignment horizontal="center" vertical="center"/>
    </xf>
    <xf numFmtId="0" fontId="23" fillId="32" borderId="30" xfId="0" applyFont="1" applyFill="1" applyBorder="1" applyAlignment="1">
      <alignment horizontal="center" vertical="center" wrapText="1"/>
    </xf>
    <xf numFmtId="0" fontId="56" fillId="32" borderId="15" xfId="0" applyFont="1" applyFill="1" applyBorder="1" applyAlignment="1">
      <alignment horizontal="center" vertical="center" wrapText="1"/>
    </xf>
    <xf numFmtId="0" fontId="22" fillId="32" borderId="22" xfId="0" applyFont="1" applyFill="1" applyBorder="1" applyAlignment="1">
      <alignment horizontal="center" vertical="center" wrapText="1"/>
    </xf>
    <xf numFmtId="0" fontId="22" fillId="32" borderId="32" xfId="0" applyFont="1" applyFill="1" applyBorder="1" applyAlignment="1">
      <alignment horizontal="center" vertical="center" wrapText="1"/>
    </xf>
    <xf numFmtId="0" fontId="45" fillId="32" borderId="12" xfId="0" applyFont="1" applyFill="1" applyBorder="1" applyAlignment="1">
      <alignment horizontal="center" vertical="center" wrapText="1"/>
    </xf>
    <xf numFmtId="0" fontId="6" fillId="32" borderId="12" xfId="0" applyFont="1" applyFill="1" applyBorder="1" applyAlignment="1">
      <alignment horizontal="center" vertical="center"/>
    </xf>
    <xf numFmtId="0" fontId="10" fillId="32" borderId="17" xfId="0" applyFont="1" applyFill="1" applyBorder="1" applyAlignment="1">
      <alignment horizontal="center" vertical="center"/>
    </xf>
    <xf numFmtId="0" fontId="10" fillId="32" borderId="12" xfId="0" applyFont="1" applyFill="1" applyBorder="1" applyAlignment="1">
      <alignment horizontal="center" vertical="center"/>
    </xf>
    <xf numFmtId="0" fontId="34" fillId="32" borderId="12" xfId="0" applyFont="1" applyFill="1" applyBorder="1" applyAlignment="1">
      <alignment horizontal="center" vertical="center"/>
    </xf>
    <xf numFmtId="0" fontId="35" fillId="32" borderId="33" xfId="0" applyFont="1" applyFill="1" applyBorder="1" applyAlignment="1">
      <alignment horizontal="center" vertical="center"/>
    </xf>
    <xf numFmtId="0" fontId="6" fillId="32" borderId="12" xfId="0" applyFont="1" applyFill="1" applyBorder="1" applyAlignment="1">
      <alignment vertical="center"/>
    </xf>
    <xf numFmtId="0" fontId="40" fillId="34" borderId="12"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0" fontId="42" fillId="0" borderId="11" xfId="0" applyNumberFormat="1" applyFont="1" applyFill="1" applyBorder="1" applyAlignment="1">
      <alignment horizontal="center" vertical="center" wrapText="1"/>
    </xf>
    <xf numFmtId="0" fontId="40" fillId="0" borderId="12"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38" fillId="0" borderId="14" xfId="0" applyFont="1" applyFill="1" applyBorder="1" applyAlignment="1">
      <alignment horizontal="center" vertical="center"/>
    </xf>
    <xf numFmtId="0" fontId="45" fillId="32" borderId="34" xfId="0" applyFont="1" applyFill="1" applyBorder="1" applyAlignment="1">
      <alignment horizontal="center" vertical="center" wrapText="1"/>
    </xf>
    <xf numFmtId="0" fontId="53" fillId="32" borderId="34" xfId="0" applyFont="1" applyFill="1" applyBorder="1" applyAlignment="1">
      <alignment horizontal="center" vertical="center" wrapText="1"/>
    </xf>
    <xf numFmtId="0" fontId="6" fillId="32" borderId="34" xfId="0" applyFont="1" applyFill="1" applyBorder="1" applyAlignment="1">
      <alignment horizontal="center" vertical="center"/>
    </xf>
    <xf numFmtId="0" fontId="10" fillId="32" borderId="35" xfId="0" applyFont="1" applyFill="1" applyBorder="1" applyAlignment="1">
      <alignment horizontal="center" vertical="center"/>
    </xf>
    <xf numFmtId="0" fontId="10" fillId="32" borderId="36" xfId="0" applyFont="1" applyFill="1" applyBorder="1" applyAlignment="1">
      <alignment horizontal="center" vertical="center"/>
    </xf>
    <xf numFmtId="0" fontId="34" fillId="32" borderId="36" xfId="0" applyFont="1" applyFill="1" applyBorder="1" applyAlignment="1">
      <alignment horizontal="center" vertical="center"/>
    </xf>
    <xf numFmtId="0" fontId="35" fillId="32" borderId="37" xfId="0" applyFont="1" applyFill="1" applyBorder="1" applyAlignment="1">
      <alignment horizontal="center" vertical="center"/>
    </xf>
    <xf numFmtId="0" fontId="30" fillId="0" borderId="38" xfId="0" applyFont="1" applyFill="1" applyBorder="1" applyAlignment="1">
      <alignment horizontal="center" vertical="center"/>
    </xf>
    <xf numFmtId="0" fontId="43" fillId="0" borderId="0" xfId="0" applyFont="1" applyFill="1" applyBorder="1" applyAlignment="1">
      <alignment horizontal="left" vertical="center" wrapText="1"/>
    </xf>
    <xf numFmtId="0" fontId="58" fillId="32" borderId="0" xfId="0" applyFont="1" applyFill="1" applyBorder="1" applyAlignment="1">
      <alignment horizontal="center" vertical="center" wrapText="1"/>
    </xf>
    <xf numFmtId="172" fontId="58" fillId="32" borderId="0" xfId="0" applyNumberFormat="1" applyFont="1" applyFill="1" applyBorder="1" applyAlignment="1">
      <alignment horizontal="center" vertical="center"/>
    </xf>
    <xf numFmtId="49" fontId="58" fillId="32" borderId="0" xfId="0" applyNumberFormat="1" applyFont="1" applyFill="1" applyBorder="1" applyAlignment="1">
      <alignment horizontal="center" vertical="center" wrapText="1"/>
    </xf>
    <xf numFmtId="0" fontId="54" fillId="32" borderId="0" xfId="0" applyFont="1" applyFill="1" applyBorder="1" applyAlignment="1">
      <alignment horizontal="center" vertical="center" wrapText="1"/>
    </xf>
    <xf numFmtId="0" fontId="21" fillId="32" borderId="0" xfId="0" applyFont="1" applyFill="1" applyBorder="1" applyAlignment="1">
      <alignment horizontal="center" vertical="center"/>
    </xf>
    <xf numFmtId="0" fontId="59" fillId="0" borderId="0" xfId="0" applyFont="1" applyAlignment="1">
      <alignment horizontal="left" vertical="center"/>
    </xf>
    <xf numFmtId="0" fontId="12" fillId="32" borderId="0" xfId="0" applyFont="1" applyFill="1" applyBorder="1" applyAlignment="1">
      <alignment horizontal="center" vertical="center"/>
    </xf>
    <xf numFmtId="172" fontId="23" fillId="32" borderId="0" xfId="0" applyNumberFormat="1" applyFont="1" applyFill="1" applyBorder="1" applyAlignment="1">
      <alignment horizontal="center" vertical="center"/>
    </xf>
    <xf numFmtId="0" fontId="23" fillId="32" borderId="0" xfId="0" applyFont="1" applyFill="1" applyBorder="1" applyAlignment="1">
      <alignment horizontal="center" vertical="center" wrapText="1"/>
    </xf>
    <xf numFmtId="0" fontId="35" fillId="32" borderId="0" xfId="0" applyFont="1" applyFill="1" applyBorder="1" applyAlignment="1">
      <alignment horizontal="center" vertical="center"/>
    </xf>
    <xf numFmtId="0" fontId="6" fillId="32" borderId="0" xfId="0" applyFont="1" applyFill="1" applyBorder="1" applyAlignment="1">
      <alignment vertical="center"/>
    </xf>
    <xf numFmtId="0" fontId="40" fillId="34"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Border="1" applyAlignment="1">
      <alignment horizontal="center"/>
    </xf>
    <xf numFmtId="0" fontId="0"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41" fillId="0" borderId="0"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0" fillId="0" borderId="0" xfId="0" applyNumberFormat="1" applyFont="1" applyFill="1" applyBorder="1" applyAlignment="1">
      <alignment horizontal="center" vertical="center" wrapText="1"/>
    </xf>
    <xf numFmtId="0" fontId="30" fillId="0" borderId="39" xfId="0" applyFont="1" applyFill="1" applyBorder="1" applyAlignment="1">
      <alignment horizontal="center" vertical="center"/>
    </xf>
    <xf numFmtId="0" fontId="45" fillId="0" borderId="0" xfId="0" applyFont="1" applyFill="1" applyBorder="1" applyAlignment="1">
      <alignment horizontal="center" vertical="center" wrapText="1"/>
    </xf>
    <xf numFmtId="0" fontId="53" fillId="32" borderId="0" xfId="0" applyFont="1" applyFill="1" applyBorder="1" applyAlignment="1">
      <alignment horizontal="center" vertical="center" wrapText="1"/>
    </xf>
    <xf numFmtId="0" fontId="6" fillId="32" borderId="0" xfId="0" applyFont="1" applyFill="1" applyBorder="1" applyAlignment="1">
      <alignment horizontal="center" vertical="center"/>
    </xf>
    <xf numFmtId="172" fontId="33" fillId="0" borderId="0" xfId="0" applyNumberFormat="1" applyFont="1" applyFill="1" applyBorder="1" applyAlignment="1">
      <alignment horizontal="center" vertical="center"/>
    </xf>
    <xf numFmtId="0" fontId="43" fillId="32" borderId="17" xfId="0" applyFont="1" applyFill="1" applyBorder="1" applyAlignment="1">
      <alignment horizontal="left" vertical="center" wrapText="1"/>
    </xf>
    <xf numFmtId="0" fontId="30" fillId="32" borderId="40" xfId="0" applyFont="1" applyFill="1" applyBorder="1" applyAlignment="1">
      <alignment horizontal="center" vertical="center"/>
    </xf>
    <xf numFmtId="0" fontId="31" fillId="32" borderId="32" xfId="0" applyFont="1" applyFill="1" applyBorder="1" applyAlignment="1">
      <alignment horizontal="left" vertical="center" wrapText="1"/>
    </xf>
    <xf numFmtId="0" fontId="31" fillId="32" borderId="25" xfId="0" applyFont="1" applyFill="1" applyBorder="1" applyAlignment="1">
      <alignment horizontal="left" vertical="center" wrapText="1"/>
    </xf>
    <xf numFmtId="0" fontId="45" fillId="32" borderId="31" xfId="0" applyFont="1" applyFill="1" applyBorder="1" applyAlignment="1">
      <alignment horizontal="left" vertical="center" wrapText="1"/>
    </xf>
    <xf numFmtId="0" fontId="45" fillId="32" borderId="32" xfId="0" applyFont="1" applyFill="1" applyBorder="1" applyAlignment="1">
      <alignment horizontal="left" vertical="center" wrapText="1"/>
    </xf>
    <xf numFmtId="0" fontId="43" fillId="32" borderId="41" xfId="0" applyFont="1" applyFill="1" applyBorder="1" applyAlignment="1">
      <alignment horizontal="left" vertical="center" wrapText="1"/>
    </xf>
    <xf numFmtId="0" fontId="30" fillId="32" borderId="42" xfId="0" applyFont="1" applyFill="1" applyBorder="1" applyAlignment="1">
      <alignment horizontal="center" vertical="center"/>
    </xf>
    <xf numFmtId="0" fontId="30" fillId="32" borderId="34" xfId="0" applyFont="1" applyFill="1" applyBorder="1" applyAlignment="1">
      <alignment horizontal="center" vertical="center"/>
    </xf>
    <xf numFmtId="0" fontId="30" fillId="32" borderId="43" xfId="0" applyFont="1" applyFill="1" applyBorder="1" applyAlignment="1">
      <alignment horizontal="center" vertical="center"/>
    </xf>
    <xf numFmtId="0" fontId="30" fillId="32" borderId="44" xfId="0" applyFont="1" applyFill="1" applyBorder="1" applyAlignment="1">
      <alignment horizontal="center" vertical="center"/>
    </xf>
    <xf numFmtId="0" fontId="30" fillId="32" borderId="45" xfId="0" applyFont="1" applyFill="1" applyBorder="1" applyAlignment="1">
      <alignment horizontal="center" vertical="center"/>
    </xf>
    <xf numFmtId="0" fontId="30" fillId="32" borderId="46" xfId="0" applyFont="1" applyFill="1" applyBorder="1" applyAlignment="1">
      <alignment horizontal="center" vertical="center"/>
    </xf>
    <xf numFmtId="0" fontId="30" fillId="32" borderId="47" xfId="0" applyFont="1" applyFill="1" applyBorder="1" applyAlignment="1">
      <alignment horizontal="center" vertical="center"/>
    </xf>
    <xf numFmtId="0" fontId="9" fillId="0" borderId="0" xfId="0" applyFont="1" applyFill="1" applyBorder="1" applyAlignment="1">
      <alignment horizontal="center"/>
    </xf>
    <xf numFmtId="0" fontId="12" fillId="0" borderId="10" xfId="0" applyFont="1" applyBorder="1" applyAlignment="1">
      <alignment horizontal="center" vertical="center" textRotation="90" wrapText="1"/>
    </xf>
    <xf numFmtId="0" fontId="13" fillId="0" borderId="0" xfId="0" applyFont="1" applyFill="1" applyBorder="1" applyAlignment="1">
      <alignment horizontal="left"/>
    </xf>
    <xf numFmtId="14" fontId="0" fillId="0" borderId="10" xfId="0" applyNumberFormat="1" applyBorder="1" applyAlignment="1">
      <alignment/>
    </xf>
    <xf numFmtId="0" fontId="14" fillId="32" borderId="0" xfId="0" applyFont="1" applyFill="1" applyBorder="1" applyAlignment="1">
      <alignment horizontal="center"/>
    </xf>
    <xf numFmtId="0" fontId="25" fillId="0" borderId="20" xfId="0" applyFont="1" applyFill="1" applyBorder="1" applyAlignment="1">
      <alignment horizontal="center" vertical="center" textRotation="90"/>
    </xf>
    <xf numFmtId="0" fontId="27" fillId="32" borderId="11" xfId="0" applyFont="1" applyFill="1" applyBorder="1" applyAlignment="1">
      <alignment horizontal="center" vertical="center" textRotation="90" wrapText="1"/>
    </xf>
    <xf numFmtId="0" fontId="22" fillId="32" borderId="11" xfId="0" applyFont="1" applyFill="1" applyBorder="1" applyAlignment="1">
      <alignment horizontal="center" vertical="center" textRotation="90" wrapText="1"/>
    </xf>
    <xf numFmtId="0" fontId="23" fillId="32" borderId="10" xfId="0" applyFont="1" applyFill="1" applyBorder="1" applyAlignment="1">
      <alignment horizontal="center" vertical="center"/>
    </xf>
    <xf numFmtId="0" fontId="21" fillId="32" borderId="10" xfId="0" applyFont="1" applyFill="1" applyBorder="1" applyAlignment="1">
      <alignment horizontal="center" vertical="center"/>
    </xf>
    <xf numFmtId="0" fontId="22" fillId="32" borderId="10" xfId="0" applyFont="1" applyFill="1" applyBorder="1" applyAlignment="1">
      <alignment horizontal="center" vertical="center"/>
    </xf>
    <xf numFmtId="0" fontId="26" fillId="32" borderId="11" xfId="0" applyFont="1" applyFill="1" applyBorder="1" applyAlignment="1">
      <alignment horizontal="center" vertical="center" textRotation="90" wrapText="1"/>
    </xf>
    <xf numFmtId="0" fontId="21" fillId="32" borderId="11" xfId="0" applyFont="1" applyFill="1" applyBorder="1" applyAlignment="1">
      <alignment horizontal="center" vertical="center" textRotation="90" wrapText="1"/>
    </xf>
    <xf numFmtId="0" fontId="28" fillId="32" borderId="11" xfId="0" applyFont="1" applyFill="1" applyBorder="1" applyAlignment="1">
      <alignment horizontal="center" vertical="center" textRotation="90" wrapText="1"/>
    </xf>
    <xf numFmtId="0" fontId="23" fillId="32" borderId="11" xfId="0" applyFont="1" applyFill="1" applyBorder="1" applyAlignment="1">
      <alignment horizontal="center" vertical="center" textRotation="90" wrapText="1"/>
    </xf>
    <xf numFmtId="0" fontId="21" fillId="32" borderId="11" xfId="0" applyFont="1" applyFill="1" applyBorder="1" applyAlignment="1">
      <alignment horizontal="center" vertical="center"/>
    </xf>
    <xf numFmtId="0" fontId="21" fillId="32" borderId="11" xfId="0" applyFont="1" applyFill="1" applyBorder="1" applyAlignment="1">
      <alignment horizontal="center" vertical="center" wrapText="1"/>
    </xf>
    <xf numFmtId="0" fontId="23" fillId="32" borderId="11" xfId="0" applyFont="1" applyFill="1" applyBorder="1" applyAlignment="1">
      <alignment horizontal="center" vertical="center"/>
    </xf>
    <xf numFmtId="0" fontId="23" fillId="32" borderId="11" xfId="0" applyFont="1" applyFill="1" applyBorder="1" applyAlignment="1">
      <alignment horizontal="center" vertical="center" wrapText="1"/>
    </xf>
    <xf numFmtId="0" fontId="22" fillId="32" borderId="11" xfId="0" applyFont="1" applyFill="1" applyBorder="1" applyAlignment="1">
      <alignment horizontal="center" vertical="center"/>
    </xf>
    <xf numFmtId="0" fontId="22" fillId="32" borderId="11"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Fill="1" applyBorder="1" applyAlignment="1">
      <alignment horizontal="center" vertical="center"/>
    </xf>
    <xf numFmtId="172" fontId="33" fillId="32" borderId="15" xfId="0" applyNumberFormat="1" applyFont="1" applyFill="1" applyBorder="1" applyAlignment="1">
      <alignment horizontal="center" vertical="center"/>
    </xf>
    <xf numFmtId="172" fontId="33" fillId="32" borderId="15" xfId="0" applyNumberFormat="1" applyFont="1" applyFill="1" applyBorder="1" applyAlignment="1">
      <alignment horizontal="center" vertical="center"/>
    </xf>
    <xf numFmtId="172" fontId="49" fillId="32" borderId="15" xfId="0" applyNumberFormat="1" applyFont="1" applyFill="1" applyBorder="1" applyAlignment="1">
      <alignment horizontal="center" vertical="center"/>
    </xf>
    <xf numFmtId="172" fontId="16" fillId="32" borderId="15" xfId="0" applyNumberFormat="1" applyFont="1" applyFill="1" applyBorder="1" applyAlignment="1">
      <alignment horizontal="center" vertical="center"/>
    </xf>
    <xf numFmtId="172" fontId="16" fillId="0" borderId="15" xfId="0" applyNumberFormat="1" applyFont="1" applyFill="1" applyBorder="1" applyAlignment="1">
      <alignment horizontal="center" vertical="center"/>
    </xf>
    <xf numFmtId="0" fontId="17" fillId="32" borderId="0" xfId="0" applyFont="1" applyFill="1" applyBorder="1" applyAlignment="1">
      <alignment horizontal="center" wrapText="1"/>
    </xf>
    <xf numFmtId="0" fontId="18" fillId="32" borderId="48" xfId="0" applyFont="1" applyFill="1" applyBorder="1" applyAlignment="1">
      <alignment horizontal="center" vertical="center" textRotation="90"/>
    </xf>
    <xf numFmtId="0" fontId="19" fillId="32" borderId="49" xfId="0" applyFont="1" applyFill="1" applyBorder="1" applyAlignment="1">
      <alignment horizontal="center" vertical="center" wrapText="1"/>
    </xf>
    <xf numFmtId="0" fontId="18" fillId="32" borderId="50" xfId="0" applyFont="1" applyFill="1" applyBorder="1" applyAlignment="1">
      <alignment horizontal="center" vertical="center" wrapText="1"/>
    </xf>
    <xf numFmtId="0" fontId="20" fillId="32" borderId="50" xfId="0" applyFont="1" applyFill="1" applyBorder="1" applyAlignment="1">
      <alignment horizontal="center" vertical="center" wrapText="1"/>
    </xf>
    <xf numFmtId="0" fontId="18" fillId="32" borderId="50" xfId="0" applyFont="1" applyFill="1" applyBorder="1" applyAlignment="1">
      <alignment horizontal="center" vertical="center" textRotation="90"/>
    </xf>
    <xf numFmtId="49" fontId="21" fillId="32" borderId="51" xfId="0" applyNumberFormat="1" applyFont="1" applyFill="1" applyBorder="1" applyAlignment="1">
      <alignment horizontal="center" vertical="center"/>
    </xf>
    <xf numFmtId="0" fontId="12" fillId="32" borderId="50" xfId="0" applyFont="1" applyFill="1" applyBorder="1" applyAlignment="1">
      <alignment horizontal="center" vertical="center"/>
    </xf>
    <xf numFmtId="49" fontId="22" fillId="32" borderId="51" xfId="0" applyNumberFormat="1" applyFont="1" applyFill="1" applyBorder="1" applyAlignment="1">
      <alignment horizontal="center" vertical="center"/>
    </xf>
    <xf numFmtId="49" fontId="23" fillId="32" borderId="51" xfId="0" applyNumberFormat="1" applyFont="1" applyFill="1" applyBorder="1" applyAlignment="1">
      <alignment horizontal="center" vertical="center"/>
    </xf>
    <xf numFmtId="0" fontId="24" fillId="32" borderId="52" xfId="0" applyFont="1" applyFill="1" applyBorder="1" applyAlignment="1">
      <alignment horizontal="center" vertical="center" textRotation="90" wrapText="1"/>
    </xf>
    <xf numFmtId="0" fontId="25" fillId="32" borderId="53" xfId="0" applyFont="1" applyFill="1" applyBorder="1" applyAlignment="1">
      <alignment horizontal="center" vertical="center" textRotation="90"/>
    </xf>
    <xf numFmtId="0" fontId="57" fillId="0" borderId="0" xfId="0" applyFont="1" applyFill="1" applyBorder="1" applyAlignment="1">
      <alignment horizontal="center" vertical="center" wrapText="1"/>
    </xf>
    <xf numFmtId="0" fontId="58" fillId="32" borderId="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ем" xfId="57"/>
    <cellStyle name="Текст предупреждения" xfId="58"/>
    <cellStyle name="фам" xfId="59"/>
    <cellStyle name="Comma" xfId="60"/>
    <cellStyle name="Comma [0]" xfId="61"/>
    <cellStyle name="Хороший" xfId="62"/>
  </cellStyles>
  <dxfs count="3">
    <dxf>
      <font>
        <b val="0"/>
        <strike val="0"/>
      </font>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C2C2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BH57"/>
  <sheetViews>
    <sheetView tabSelected="1" view="pageBreakPreview" zoomScale="75" zoomScaleNormal="75" zoomScaleSheetLayoutView="75" zoomScalePageLayoutView="0" workbookViewId="0" topLeftCell="O7">
      <selection activeCell="AP5" sqref="AP5:AP54"/>
    </sheetView>
  </sheetViews>
  <sheetFormatPr defaultColWidth="9.00390625" defaultRowHeight="19.5" customHeight="1"/>
  <cols>
    <col min="1" max="1" width="3.625" style="1" customWidth="1"/>
    <col min="2" max="2" width="59.50390625" style="2" customWidth="1"/>
    <col min="3" max="3" width="16.625" style="3" customWidth="1"/>
    <col min="4" max="4" width="33.00390625" style="4" customWidth="1"/>
    <col min="5" max="5" width="4.50390625" style="5" customWidth="1"/>
    <col min="6" max="6" width="4.375" style="5" customWidth="1"/>
    <col min="7" max="7" width="15.625" style="3" customWidth="1"/>
    <col min="8" max="8" width="6.50390625" style="6" customWidth="1"/>
    <col min="9" max="9" width="7.875" style="6" customWidth="1"/>
    <col min="10" max="10" width="5.50390625" style="7" customWidth="1"/>
    <col min="11" max="11" width="13.125" style="7" customWidth="1"/>
    <col min="12" max="12" width="10.375" style="7" customWidth="1"/>
    <col min="13" max="13" width="14.50390625" style="7" customWidth="1"/>
    <col min="14" max="14" width="5.875" style="7" customWidth="1"/>
    <col min="15" max="15" width="7.375" style="7" customWidth="1"/>
    <col min="16" max="17" width="5.875" style="7" customWidth="1"/>
    <col min="18" max="18" width="2.50390625" style="7" customWidth="1"/>
    <col min="19" max="19" width="13.00390625" style="8" customWidth="1"/>
    <col min="20" max="20" width="6.00390625" style="9" customWidth="1"/>
    <col min="21" max="21" width="6.00390625" style="6" customWidth="1"/>
    <col min="22" max="22" width="5.00390625" style="7" customWidth="1"/>
    <col min="23" max="23" width="12.50390625" style="7" customWidth="1"/>
    <col min="24" max="24" width="10.875" style="7" customWidth="1"/>
    <col min="25" max="25" width="14.00390625" style="7" customWidth="1"/>
    <col min="26" max="26" width="5.50390625" style="7" customWidth="1"/>
    <col min="27" max="27" width="6.875" style="7" customWidth="1"/>
    <col min="28" max="28" width="4.125" style="7" customWidth="1"/>
    <col min="29" max="29" width="4.625" style="7" customWidth="1"/>
    <col min="30" max="30" width="1.875" style="7" customWidth="1"/>
    <col min="31" max="31" width="13.125" style="8" customWidth="1"/>
    <col min="32" max="32" width="7.00390625" style="9" customWidth="1"/>
    <col min="33" max="33" width="5.50390625" style="6" customWidth="1"/>
    <col min="34" max="34" width="5.625" style="7" customWidth="1"/>
    <col min="35" max="35" width="13.125" style="7" customWidth="1"/>
    <col min="36" max="36" width="10.00390625" style="7" customWidth="1"/>
    <col min="37" max="37" width="14.50390625" style="7" customWidth="1"/>
    <col min="38" max="39" width="6.50390625" style="7" customWidth="1"/>
    <col min="40" max="40" width="4.50390625" style="7" customWidth="1"/>
    <col min="41" max="41" width="6.50390625" style="7" customWidth="1"/>
    <col min="42" max="42" width="5.375" style="7" customWidth="1"/>
    <col min="43" max="43" width="3.375" style="7" hidden="1" customWidth="1"/>
    <col min="44" max="44" width="4.375" style="10" customWidth="1"/>
    <col min="45" max="45" width="7.00390625" style="0" customWidth="1"/>
    <col min="46" max="46" width="4.375" style="0" customWidth="1"/>
    <col min="47" max="47" width="8.625" style="0" customWidth="1"/>
    <col min="50" max="51" width="7.50390625" style="0" customWidth="1"/>
    <col min="54" max="54" width="12.875" style="0" customWidth="1"/>
  </cols>
  <sheetData>
    <row r="1" spans="1:50" ht="60" customHeight="1">
      <c r="A1" s="11"/>
      <c r="B1" s="127" t="s">
        <v>0</v>
      </c>
      <c r="D1" s="235" t="s">
        <v>1</v>
      </c>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S1" s="12"/>
      <c r="AT1" s="13"/>
      <c r="AV1" s="236" t="s">
        <v>2</v>
      </c>
      <c r="AW1" s="236" t="s">
        <v>3</v>
      </c>
      <c r="AX1" s="14"/>
    </row>
    <row r="2" spans="1:50" ht="33.75" customHeight="1">
      <c r="A2" s="237" t="s">
        <v>81</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S2" s="238"/>
      <c r="AT2" s="238"/>
      <c r="AV2" s="236"/>
      <c r="AW2" s="236"/>
      <c r="AX2" s="15"/>
    </row>
    <row r="3" spans="1:50" ht="33.75" customHeight="1">
      <c r="A3" s="11"/>
      <c r="B3" s="128" t="s">
        <v>80</v>
      </c>
      <c r="D3" s="239" t="s">
        <v>4</v>
      </c>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S3" s="16" t="s">
        <v>5</v>
      </c>
      <c r="AT3" s="13"/>
      <c r="AU3" s="17" t="s">
        <v>6</v>
      </c>
      <c r="AV3" s="236"/>
      <c r="AW3" s="236"/>
      <c r="AX3" s="15"/>
    </row>
    <row r="4" spans="1:50" s="22" customFormat="1" ht="27.75" customHeight="1">
      <c r="A4" s="129"/>
      <c r="B4" s="130"/>
      <c r="C4" s="131"/>
      <c r="D4" s="263" t="s">
        <v>58</v>
      </c>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18"/>
      <c r="AR4" s="19"/>
      <c r="AS4" s="238">
        <v>42447</v>
      </c>
      <c r="AT4" s="238"/>
      <c r="AU4" s="20">
        <v>6</v>
      </c>
      <c r="AV4" s="20">
        <v>8</v>
      </c>
      <c r="AW4" s="20">
        <v>3</v>
      </c>
      <c r="AX4" s="21"/>
    </row>
    <row r="5" spans="1:55" s="25" customFormat="1" ht="19.5" customHeight="1">
      <c r="A5" s="264" t="s">
        <v>7</v>
      </c>
      <c r="B5" s="265" t="s">
        <v>8</v>
      </c>
      <c r="C5" s="266" t="s">
        <v>9</v>
      </c>
      <c r="D5" s="267" t="s">
        <v>10</v>
      </c>
      <c r="E5" s="268" t="s">
        <v>11</v>
      </c>
      <c r="F5" s="268" t="s">
        <v>12</v>
      </c>
      <c r="G5" s="269" t="s">
        <v>13</v>
      </c>
      <c r="H5" s="269"/>
      <c r="I5" s="269"/>
      <c r="J5" s="269"/>
      <c r="K5" s="269"/>
      <c r="L5" s="269"/>
      <c r="M5" s="269"/>
      <c r="N5" s="269"/>
      <c r="O5" s="269"/>
      <c r="P5" s="269"/>
      <c r="Q5" s="269"/>
      <c r="R5" s="270"/>
      <c r="S5" s="271" t="s">
        <v>14</v>
      </c>
      <c r="T5" s="271"/>
      <c r="U5" s="271"/>
      <c r="V5" s="271"/>
      <c r="W5" s="271"/>
      <c r="X5" s="271"/>
      <c r="Y5" s="271"/>
      <c r="Z5" s="271"/>
      <c r="AA5" s="271"/>
      <c r="AB5" s="271"/>
      <c r="AC5" s="271"/>
      <c r="AD5" s="270"/>
      <c r="AE5" s="272" t="s">
        <v>15</v>
      </c>
      <c r="AF5" s="272"/>
      <c r="AG5" s="272"/>
      <c r="AH5" s="272"/>
      <c r="AI5" s="272"/>
      <c r="AJ5" s="272"/>
      <c r="AK5" s="272"/>
      <c r="AL5" s="272"/>
      <c r="AM5" s="272"/>
      <c r="AN5" s="272"/>
      <c r="AO5" s="272"/>
      <c r="AP5" s="273" t="s">
        <v>16</v>
      </c>
      <c r="AQ5" s="274" t="s">
        <v>11</v>
      </c>
      <c r="AR5" s="240" t="s">
        <v>12</v>
      </c>
      <c r="AS5" s="23"/>
      <c r="AT5" s="23"/>
      <c r="AU5" s="23"/>
      <c r="AV5" s="24"/>
      <c r="AW5" s="24"/>
      <c r="AX5" s="24"/>
      <c r="AY5" s="24"/>
      <c r="AZ5" s="24"/>
      <c r="BA5" s="24"/>
      <c r="BB5" s="24"/>
      <c r="BC5" s="24"/>
    </row>
    <row r="6" spans="1:55" s="25" customFormat="1" ht="19.5" customHeight="1">
      <c r="A6" s="264"/>
      <c r="B6" s="265"/>
      <c r="C6" s="266"/>
      <c r="D6" s="267"/>
      <c r="E6" s="268"/>
      <c r="F6" s="268"/>
      <c r="G6" s="244" t="s">
        <v>17</v>
      </c>
      <c r="H6" s="244"/>
      <c r="I6" s="244"/>
      <c r="J6" s="244"/>
      <c r="K6" s="244"/>
      <c r="L6" s="244"/>
      <c r="M6" s="244"/>
      <c r="N6" s="244"/>
      <c r="O6" s="244"/>
      <c r="P6" s="244"/>
      <c r="Q6" s="244"/>
      <c r="R6" s="270"/>
      <c r="S6" s="245" t="s">
        <v>17</v>
      </c>
      <c r="T6" s="245"/>
      <c r="U6" s="245"/>
      <c r="V6" s="245"/>
      <c r="W6" s="245"/>
      <c r="X6" s="245"/>
      <c r="Y6" s="245"/>
      <c r="Z6" s="245"/>
      <c r="AA6" s="245"/>
      <c r="AB6" s="245"/>
      <c r="AC6" s="245"/>
      <c r="AD6" s="270"/>
      <c r="AE6" s="243" t="s">
        <v>17</v>
      </c>
      <c r="AF6" s="243"/>
      <c r="AG6" s="243"/>
      <c r="AH6" s="243"/>
      <c r="AI6" s="243"/>
      <c r="AJ6" s="243"/>
      <c r="AK6" s="243"/>
      <c r="AL6" s="243"/>
      <c r="AM6" s="243"/>
      <c r="AN6" s="243"/>
      <c r="AO6" s="243"/>
      <c r="AP6" s="273"/>
      <c r="AQ6" s="274"/>
      <c r="AR6" s="240"/>
      <c r="AS6" s="26"/>
      <c r="AT6" s="26"/>
      <c r="AU6" s="26"/>
      <c r="AV6" s="24"/>
      <c r="AW6" s="24"/>
      <c r="AX6" s="24"/>
      <c r="AY6" s="24"/>
      <c r="AZ6" s="24"/>
      <c r="BA6" s="24"/>
      <c r="BB6" s="24"/>
      <c r="BC6" s="24"/>
    </row>
    <row r="7" spans="1:55" s="25" customFormat="1" ht="19.5" customHeight="1">
      <c r="A7" s="264"/>
      <c r="B7" s="265"/>
      <c r="C7" s="266"/>
      <c r="D7" s="267"/>
      <c r="E7" s="268"/>
      <c r="F7" s="268"/>
      <c r="G7" s="244" t="s">
        <v>18</v>
      </c>
      <c r="H7" s="244"/>
      <c r="I7" s="244"/>
      <c r="J7" s="244"/>
      <c r="K7" s="244" t="s">
        <v>19</v>
      </c>
      <c r="L7" s="244"/>
      <c r="M7" s="244"/>
      <c r="N7" s="244"/>
      <c r="O7" s="246" t="s">
        <v>20</v>
      </c>
      <c r="P7" s="247" t="s">
        <v>3</v>
      </c>
      <c r="Q7" s="247" t="s">
        <v>21</v>
      </c>
      <c r="R7" s="270"/>
      <c r="S7" s="245" t="s">
        <v>18</v>
      </c>
      <c r="T7" s="245"/>
      <c r="U7" s="245"/>
      <c r="V7" s="245"/>
      <c r="W7" s="245" t="s">
        <v>19</v>
      </c>
      <c r="X7" s="245"/>
      <c r="Y7" s="245"/>
      <c r="Z7" s="245"/>
      <c r="AA7" s="241" t="s">
        <v>20</v>
      </c>
      <c r="AB7" s="242" t="s">
        <v>3</v>
      </c>
      <c r="AC7" s="242" t="s">
        <v>21</v>
      </c>
      <c r="AD7" s="270"/>
      <c r="AE7" s="243" t="s">
        <v>18</v>
      </c>
      <c r="AF7" s="243"/>
      <c r="AG7" s="243"/>
      <c r="AH7" s="243"/>
      <c r="AI7" s="243" t="s">
        <v>19</v>
      </c>
      <c r="AJ7" s="243"/>
      <c r="AK7" s="243"/>
      <c r="AL7" s="243"/>
      <c r="AM7" s="248" t="s">
        <v>20</v>
      </c>
      <c r="AN7" s="249" t="s">
        <v>3</v>
      </c>
      <c r="AO7" s="249" t="s">
        <v>21</v>
      </c>
      <c r="AP7" s="273"/>
      <c r="AQ7" s="274"/>
      <c r="AR7" s="240"/>
      <c r="AS7" s="26"/>
      <c r="AT7" s="26"/>
      <c r="AU7" s="26"/>
      <c r="AV7" s="24"/>
      <c r="AW7" s="24"/>
      <c r="AX7" s="24"/>
      <c r="AY7" s="24"/>
      <c r="AZ7" s="24"/>
      <c r="BA7" s="24"/>
      <c r="BB7" s="24"/>
      <c r="BC7" s="24"/>
    </row>
    <row r="8" spans="1:55" s="25" customFormat="1" ht="19.5" customHeight="1">
      <c r="A8" s="264"/>
      <c r="B8" s="265"/>
      <c r="C8" s="266"/>
      <c r="D8" s="267"/>
      <c r="E8" s="268"/>
      <c r="F8" s="268"/>
      <c r="G8" s="244"/>
      <c r="H8" s="244"/>
      <c r="I8" s="244"/>
      <c r="J8" s="244"/>
      <c r="K8" s="244"/>
      <c r="L8" s="244"/>
      <c r="M8" s="244"/>
      <c r="N8" s="244"/>
      <c r="O8" s="246"/>
      <c r="P8" s="247"/>
      <c r="Q8" s="247"/>
      <c r="R8" s="270"/>
      <c r="S8" s="245"/>
      <c r="T8" s="245"/>
      <c r="U8" s="245"/>
      <c r="V8" s="245"/>
      <c r="W8" s="245"/>
      <c r="X8" s="245"/>
      <c r="Y8" s="245"/>
      <c r="Z8" s="245"/>
      <c r="AA8" s="241"/>
      <c r="AB8" s="242"/>
      <c r="AC8" s="242"/>
      <c r="AD8" s="270"/>
      <c r="AE8" s="243"/>
      <c r="AF8" s="243"/>
      <c r="AG8" s="243"/>
      <c r="AH8" s="243"/>
      <c r="AI8" s="243"/>
      <c r="AJ8" s="243"/>
      <c r="AK8" s="243"/>
      <c r="AL8" s="243"/>
      <c r="AM8" s="248"/>
      <c r="AN8" s="249"/>
      <c r="AO8" s="249"/>
      <c r="AP8" s="273"/>
      <c r="AQ8" s="274"/>
      <c r="AR8" s="240"/>
      <c r="AS8" s="26"/>
      <c r="AT8" s="26"/>
      <c r="AU8" s="26"/>
      <c r="AV8" s="24"/>
      <c r="AW8" s="24"/>
      <c r="AX8" s="24"/>
      <c r="AY8" s="24"/>
      <c r="AZ8" s="24"/>
      <c r="BA8" s="24"/>
      <c r="BB8" s="24"/>
      <c r="BC8" s="24"/>
    </row>
    <row r="9" spans="1:57" s="25" customFormat="1" ht="19.5" customHeight="1">
      <c r="A9" s="264"/>
      <c r="B9" s="265"/>
      <c r="C9" s="266"/>
      <c r="D9" s="267"/>
      <c r="E9" s="268"/>
      <c r="F9" s="268"/>
      <c r="G9" s="250" t="s">
        <v>22</v>
      </c>
      <c r="H9" s="250" t="s">
        <v>23</v>
      </c>
      <c r="I9" s="250" t="s">
        <v>24</v>
      </c>
      <c r="J9" s="250" t="s">
        <v>25</v>
      </c>
      <c r="K9" s="250" t="s">
        <v>22</v>
      </c>
      <c r="L9" s="250"/>
      <c r="M9" s="250"/>
      <c r="N9" s="251" t="s">
        <v>25</v>
      </c>
      <c r="O9" s="246"/>
      <c r="P9" s="247"/>
      <c r="Q9" s="247"/>
      <c r="R9" s="270"/>
      <c r="S9" s="254" t="s">
        <v>22</v>
      </c>
      <c r="T9" s="254" t="s">
        <v>23</v>
      </c>
      <c r="U9" s="254" t="s">
        <v>24</v>
      </c>
      <c r="V9" s="254" t="s">
        <v>25</v>
      </c>
      <c r="W9" s="250" t="s">
        <v>22</v>
      </c>
      <c r="X9" s="250"/>
      <c r="Y9" s="250"/>
      <c r="Z9" s="255" t="s">
        <v>25</v>
      </c>
      <c r="AA9" s="241"/>
      <c r="AB9" s="242"/>
      <c r="AC9" s="242"/>
      <c r="AD9" s="270"/>
      <c r="AE9" s="252" t="s">
        <v>22</v>
      </c>
      <c r="AF9" s="252" t="s">
        <v>23</v>
      </c>
      <c r="AG9" s="252" t="s">
        <v>24</v>
      </c>
      <c r="AH9" s="252" t="s">
        <v>25</v>
      </c>
      <c r="AI9" s="250" t="s">
        <v>22</v>
      </c>
      <c r="AJ9" s="250"/>
      <c r="AK9" s="250"/>
      <c r="AL9" s="253" t="s">
        <v>25</v>
      </c>
      <c r="AM9" s="248"/>
      <c r="AN9" s="249"/>
      <c r="AO9" s="249"/>
      <c r="AP9" s="273"/>
      <c r="AQ9" s="274"/>
      <c r="AR9" s="240"/>
      <c r="AS9" s="256" t="s">
        <v>26</v>
      </c>
      <c r="AT9" s="256"/>
      <c r="AU9" s="26">
        <v>23</v>
      </c>
      <c r="AV9" s="26">
        <v>23</v>
      </c>
      <c r="AW9" s="26">
        <v>24</v>
      </c>
      <c r="AX9" s="256" t="s">
        <v>27</v>
      </c>
      <c r="AY9" s="256"/>
      <c r="AZ9" s="27" t="s">
        <v>24</v>
      </c>
      <c r="BA9" s="257" t="s">
        <v>28</v>
      </c>
      <c r="BB9" s="257"/>
      <c r="BC9" s="257"/>
      <c r="BD9" s="256" t="s">
        <v>29</v>
      </c>
      <c r="BE9" s="256"/>
    </row>
    <row r="10" spans="1:57" s="33" customFormat="1" ht="19.5" customHeight="1" thickBot="1" thickTop="1">
      <c r="A10" s="264"/>
      <c r="B10" s="265"/>
      <c r="C10" s="266"/>
      <c r="D10" s="267"/>
      <c r="E10" s="268"/>
      <c r="F10" s="268"/>
      <c r="G10" s="250"/>
      <c r="H10" s="250"/>
      <c r="I10" s="250"/>
      <c r="J10" s="250"/>
      <c r="K10" s="250"/>
      <c r="L10" s="250"/>
      <c r="M10" s="250"/>
      <c r="N10" s="251"/>
      <c r="O10" s="246"/>
      <c r="P10" s="247"/>
      <c r="Q10" s="247"/>
      <c r="R10" s="270"/>
      <c r="S10" s="254"/>
      <c r="T10" s="254"/>
      <c r="U10" s="254"/>
      <c r="V10" s="254"/>
      <c r="W10" s="250"/>
      <c r="X10" s="250"/>
      <c r="Y10" s="250"/>
      <c r="Z10" s="255"/>
      <c r="AA10" s="241"/>
      <c r="AB10" s="242"/>
      <c r="AC10" s="242"/>
      <c r="AD10" s="270"/>
      <c r="AE10" s="252"/>
      <c r="AF10" s="252"/>
      <c r="AG10" s="252"/>
      <c r="AH10" s="252"/>
      <c r="AI10" s="250"/>
      <c r="AJ10" s="250"/>
      <c r="AK10" s="250"/>
      <c r="AL10" s="253"/>
      <c r="AM10" s="248"/>
      <c r="AN10" s="249"/>
      <c r="AO10" s="249"/>
      <c r="AP10" s="273"/>
      <c r="AQ10" s="274"/>
      <c r="AR10" s="240"/>
      <c r="AS10" s="28" t="s">
        <v>30</v>
      </c>
      <c r="AT10" s="28" t="s">
        <v>31</v>
      </c>
      <c r="AU10" s="29" t="s">
        <v>32</v>
      </c>
      <c r="AV10" s="29" t="s">
        <v>33</v>
      </c>
      <c r="AW10" s="29" t="s">
        <v>34</v>
      </c>
      <c r="AX10" s="30" t="s">
        <v>35</v>
      </c>
      <c r="AY10" s="29" t="s">
        <v>36</v>
      </c>
      <c r="AZ10" s="31" t="s">
        <v>37</v>
      </c>
      <c r="BA10" s="32" t="s">
        <v>38</v>
      </c>
      <c r="BB10" s="32" t="s">
        <v>39</v>
      </c>
      <c r="BC10" s="32" t="s">
        <v>25</v>
      </c>
      <c r="BD10" s="28" t="s">
        <v>30</v>
      </c>
      <c r="BE10" s="28" t="s">
        <v>31</v>
      </c>
    </row>
    <row r="11" spans="1:60" s="63" customFormat="1" ht="45" customHeight="1" thickBot="1">
      <c r="A11" s="132">
        <v>1</v>
      </c>
      <c r="B11" s="223" t="s">
        <v>40</v>
      </c>
      <c r="C11" s="34" t="s">
        <v>41</v>
      </c>
      <c r="D11" s="72" t="s">
        <v>90</v>
      </c>
      <c r="E11" s="35">
        <v>1</v>
      </c>
      <c r="F11" s="35">
        <v>1</v>
      </c>
      <c r="G11" s="36">
        <v>45356</v>
      </c>
      <c r="H11" s="112" t="s">
        <v>51</v>
      </c>
      <c r="I11" s="38" t="s">
        <v>85</v>
      </c>
      <c r="J11" s="38">
        <f aca="true" t="shared" si="0" ref="J11:J28">$AU$4</f>
        <v>6</v>
      </c>
      <c r="K11" s="258" t="s">
        <v>104</v>
      </c>
      <c r="L11" s="258"/>
      <c r="M11" s="258"/>
      <c r="N11" s="39">
        <f aca="true" t="shared" si="1" ref="N11:N19">BC11</f>
        <v>6</v>
      </c>
      <c r="O11" s="39">
        <f aca="true" t="shared" si="2" ref="O11:O28">$AV$4</f>
        <v>8</v>
      </c>
      <c r="P11" s="39">
        <f aca="true" t="shared" si="3" ref="P11:P28">$AW$4</f>
        <v>3</v>
      </c>
      <c r="Q11" s="40">
        <f aca="true" t="shared" si="4" ref="Q11:Q43">SUM(N11:P11)+J11</f>
        <v>23</v>
      </c>
      <c r="R11" s="41"/>
      <c r="S11" s="133">
        <v>45391</v>
      </c>
      <c r="T11" s="43" t="str">
        <f aca="true" t="shared" si="5" ref="T11:T20">H11</f>
        <v>3-4</v>
      </c>
      <c r="U11" s="43" t="str">
        <f aca="true" t="shared" si="6" ref="U11:U20">I11</f>
        <v>507,            506,         506a  </v>
      </c>
      <c r="V11" s="43">
        <f aca="true" t="shared" si="7" ref="V11:V20">J11</f>
        <v>6</v>
      </c>
      <c r="W11" s="258" t="s">
        <v>105</v>
      </c>
      <c r="X11" s="258"/>
      <c r="Y11" s="258"/>
      <c r="Z11" s="43">
        <f aca="true" t="shared" si="8" ref="Z11:Z20">N11</f>
        <v>6</v>
      </c>
      <c r="AA11" s="44">
        <f aca="true" t="shared" si="9" ref="AA11:AA28">$AV$4</f>
        <v>8</v>
      </c>
      <c r="AB11" s="44">
        <f aca="true" t="shared" si="10" ref="AB11:AB28">$AW$4</f>
        <v>3</v>
      </c>
      <c r="AC11" s="45">
        <f aca="true" t="shared" si="11" ref="AC11:AC43">SUM(Z11:AB11)+V11</f>
        <v>23</v>
      </c>
      <c r="AD11" s="41"/>
      <c r="AE11" s="46">
        <v>45426</v>
      </c>
      <c r="AF11" s="47" t="str">
        <f aca="true" t="shared" si="12" ref="AF11:AF20">H11</f>
        <v>3-4</v>
      </c>
      <c r="AG11" s="47" t="str">
        <f aca="true" t="shared" si="13" ref="AG11:AG20">I11</f>
        <v>507,            506,         506a  </v>
      </c>
      <c r="AH11" s="134">
        <f aca="true" t="shared" si="14" ref="AH11:AH20">J11</f>
        <v>6</v>
      </c>
      <c r="AI11" s="258" t="s">
        <v>106</v>
      </c>
      <c r="AJ11" s="258"/>
      <c r="AK11" s="258"/>
      <c r="AL11" s="47">
        <f aca="true" t="shared" si="15" ref="AL11:AL20">Z11</f>
        <v>6</v>
      </c>
      <c r="AM11" s="48">
        <f aca="true" t="shared" si="16" ref="AM11:AM20">$AV$4</f>
        <v>8</v>
      </c>
      <c r="AN11" s="48">
        <f aca="true" t="shared" si="17" ref="AN11:AN20">$AW$4+1</f>
        <v>4</v>
      </c>
      <c r="AO11" s="49">
        <f aca="true" t="shared" si="18" ref="AO11:AO54">SUM(AL11:AN11)+AH11</f>
        <v>24</v>
      </c>
      <c r="AP11" s="50">
        <f aca="true" t="shared" si="19" ref="AP11:AP54">AO11+AC11+Q11</f>
        <v>70</v>
      </c>
      <c r="AQ11" s="51">
        <f aca="true" t="shared" si="20" ref="AQ11:AQ19">E11</f>
        <v>1</v>
      </c>
      <c r="AR11" s="52">
        <f aca="true" t="shared" si="21" ref="AR11:AR19">F11</f>
        <v>1</v>
      </c>
      <c r="AS11" s="53">
        <v>35</v>
      </c>
      <c r="AT11" s="53">
        <v>35</v>
      </c>
      <c r="AU11" s="54" t="str">
        <f>TEXT(G11,"ДДДДДДД")</f>
        <v>вторник</v>
      </c>
      <c r="AV11" s="54" t="str">
        <f>TEXT(S11,"ДДДДДДД")</f>
        <v>вторник</v>
      </c>
      <c r="AW11" s="54" t="str">
        <f>TEXT(AE11,"ДДДДДДД")</f>
        <v>вторник</v>
      </c>
      <c r="AX11" s="55">
        <v>4</v>
      </c>
      <c r="AY11" s="56" t="str">
        <f aca="true" t="shared" si="22" ref="AY11:AY19">IF(AX11=3,"5-6",IF(AX11=4,"7-8","9-10"))</f>
        <v>7-8</v>
      </c>
      <c r="AZ11" s="57">
        <v>211</v>
      </c>
      <c r="BA11" s="58" t="s">
        <v>45</v>
      </c>
      <c r="BB11" s="58" t="s">
        <v>46</v>
      </c>
      <c r="BC11" s="53">
        <v>6</v>
      </c>
      <c r="BD11" s="59">
        <v>35</v>
      </c>
      <c r="BE11" s="60">
        <v>36</v>
      </c>
      <c r="BF11" s="61"/>
      <c r="BG11" s="61"/>
      <c r="BH11" s="62"/>
    </row>
    <row r="12" spans="1:60" s="63" customFormat="1" ht="50.25" customHeight="1" thickBot="1">
      <c r="A12" s="132">
        <v>2</v>
      </c>
      <c r="B12" s="224" t="s">
        <v>47</v>
      </c>
      <c r="C12" s="135" t="s">
        <v>41</v>
      </c>
      <c r="D12" s="64" t="s">
        <v>82</v>
      </c>
      <c r="E12" s="136">
        <v>1</v>
      </c>
      <c r="F12" s="136">
        <v>1</v>
      </c>
      <c r="G12" s="137">
        <v>45358</v>
      </c>
      <c r="H12" s="37" t="s">
        <v>42</v>
      </c>
      <c r="I12" s="138">
        <v>501</v>
      </c>
      <c r="J12" s="138">
        <f t="shared" si="0"/>
        <v>6</v>
      </c>
      <c r="K12" s="258" t="s">
        <v>104</v>
      </c>
      <c r="L12" s="258"/>
      <c r="M12" s="258"/>
      <c r="N12" s="139">
        <f t="shared" si="1"/>
        <v>6</v>
      </c>
      <c r="O12" s="139">
        <f t="shared" si="2"/>
        <v>8</v>
      </c>
      <c r="P12" s="139">
        <f t="shared" si="3"/>
        <v>3</v>
      </c>
      <c r="Q12" s="140">
        <f t="shared" si="4"/>
        <v>23</v>
      </c>
      <c r="R12" s="141"/>
      <c r="S12" s="142">
        <v>45386</v>
      </c>
      <c r="T12" s="143" t="str">
        <f t="shared" si="5"/>
        <v>1-2</v>
      </c>
      <c r="U12" s="143">
        <f t="shared" si="6"/>
        <v>501</v>
      </c>
      <c r="V12" s="144">
        <f t="shared" si="7"/>
        <v>6</v>
      </c>
      <c r="W12" s="258" t="s">
        <v>105</v>
      </c>
      <c r="X12" s="258"/>
      <c r="Y12" s="258"/>
      <c r="Z12" s="145">
        <f t="shared" si="8"/>
        <v>6</v>
      </c>
      <c r="AA12" s="146">
        <f t="shared" si="9"/>
        <v>8</v>
      </c>
      <c r="AB12" s="146">
        <f t="shared" si="10"/>
        <v>3</v>
      </c>
      <c r="AC12" s="147">
        <f t="shared" si="11"/>
        <v>23</v>
      </c>
      <c r="AD12" s="141"/>
      <c r="AE12" s="148">
        <v>45428</v>
      </c>
      <c r="AF12" s="149" t="str">
        <f t="shared" si="12"/>
        <v>1-2</v>
      </c>
      <c r="AG12" s="149">
        <f t="shared" si="13"/>
        <v>501</v>
      </c>
      <c r="AH12" s="150">
        <f t="shared" si="14"/>
        <v>6</v>
      </c>
      <c r="AI12" s="258" t="s">
        <v>106</v>
      </c>
      <c r="AJ12" s="258"/>
      <c r="AK12" s="258"/>
      <c r="AL12" s="121">
        <f t="shared" si="15"/>
        <v>6</v>
      </c>
      <c r="AM12" s="122">
        <f t="shared" si="16"/>
        <v>8</v>
      </c>
      <c r="AN12" s="122">
        <f t="shared" si="17"/>
        <v>4</v>
      </c>
      <c r="AO12" s="123">
        <f t="shared" si="18"/>
        <v>24</v>
      </c>
      <c r="AP12" s="124">
        <f t="shared" si="19"/>
        <v>70</v>
      </c>
      <c r="AQ12" s="51">
        <f t="shared" si="20"/>
        <v>1</v>
      </c>
      <c r="AR12" s="52">
        <f t="shared" si="21"/>
        <v>1</v>
      </c>
      <c r="AS12" s="65">
        <f aca="true" t="shared" si="23" ref="AS12:AS19">$AS$11</f>
        <v>35</v>
      </c>
      <c r="AT12" s="65">
        <f aca="true" t="shared" si="24" ref="AT12:AT19">$AT$11</f>
        <v>35</v>
      </c>
      <c r="AU12" s="54" t="str">
        <f>TEXT(G11,"ДДДДДДД")</f>
        <v>вторник</v>
      </c>
      <c r="AV12" s="54" t="str">
        <f>TEXT(S11,"ДДДДДДД")</f>
        <v>вторник</v>
      </c>
      <c r="AW12" s="54" t="str">
        <f>TEXT(AE11,"ДДДДДДД")</f>
        <v>вторник</v>
      </c>
      <c r="AX12" s="66">
        <v>4</v>
      </c>
      <c r="AY12" s="56" t="str">
        <f t="shared" si="22"/>
        <v>7-8</v>
      </c>
      <c r="AZ12" s="57">
        <v>211</v>
      </c>
      <c r="BA12" s="67" t="e">
        <f>#REF!</f>
        <v>#REF!</v>
      </c>
      <c r="BB12" s="68" t="e">
        <f>#REF!</f>
        <v>#REF!</v>
      </c>
      <c r="BC12" s="69">
        <f aca="true" t="shared" si="25" ref="BC12:BC19">$BC$11</f>
        <v>6</v>
      </c>
      <c r="BD12" s="70">
        <f>BD11</f>
        <v>35</v>
      </c>
      <c r="BE12" s="70">
        <f>BE11</f>
        <v>36</v>
      </c>
      <c r="BF12" s="61"/>
      <c r="BG12" s="61"/>
      <c r="BH12" s="62"/>
    </row>
    <row r="13" spans="1:60" s="71" customFormat="1" ht="48.75" customHeight="1" thickBot="1">
      <c r="A13" s="132">
        <v>3</v>
      </c>
      <c r="B13" s="223" t="s">
        <v>49</v>
      </c>
      <c r="C13" s="34" t="s">
        <v>50</v>
      </c>
      <c r="D13" s="72" t="s">
        <v>59</v>
      </c>
      <c r="E13" s="35">
        <v>1</v>
      </c>
      <c r="F13" s="35">
        <v>1</v>
      </c>
      <c r="G13" s="151">
        <v>45357</v>
      </c>
      <c r="H13" s="37" t="s">
        <v>48</v>
      </c>
      <c r="I13" s="152" t="s">
        <v>84</v>
      </c>
      <c r="J13" s="38">
        <f t="shared" si="0"/>
        <v>6</v>
      </c>
      <c r="K13" s="258" t="s">
        <v>104</v>
      </c>
      <c r="L13" s="258"/>
      <c r="M13" s="258"/>
      <c r="N13" s="39">
        <f t="shared" si="1"/>
        <v>6</v>
      </c>
      <c r="O13" s="39">
        <f t="shared" si="2"/>
        <v>8</v>
      </c>
      <c r="P13" s="39">
        <f t="shared" si="3"/>
        <v>3</v>
      </c>
      <c r="Q13" s="40">
        <f t="shared" si="4"/>
        <v>23</v>
      </c>
      <c r="R13" s="153"/>
      <c r="S13" s="154">
        <v>45392</v>
      </c>
      <c r="T13" s="155" t="str">
        <f t="shared" si="5"/>
        <v>5-6</v>
      </c>
      <c r="U13" s="155" t="str">
        <f t="shared" si="6"/>
        <v>507, 311, 112</v>
      </c>
      <c r="V13" s="156">
        <f t="shared" si="7"/>
        <v>6</v>
      </c>
      <c r="W13" s="258" t="s">
        <v>105</v>
      </c>
      <c r="X13" s="258"/>
      <c r="Y13" s="258"/>
      <c r="Z13" s="157">
        <f t="shared" si="8"/>
        <v>6</v>
      </c>
      <c r="AA13" s="158">
        <f t="shared" si="9"/>
        <v>8</v>
      </c>
      <c r="AB13" s="158">
        <f t="shared" si="10"/>
        <v>3</v>
      </c>
      <c r="AC13" s="159">
        <f t="shared" si="11"/>
        <v>23</v>
      </c>
      <c r="AD13" s="160"/>
      <c r="AE13" s="161">
        <v>45427</v>
      </c>
      <c r="AF13" s="162" t="str">
        <f t="shared" si="12"/>
        <v>5-6</v>
      </c>
      <c r="AG13" s="162" t="str">
        <f t="shared" si="13"/>
        <v>507, 311, 112</v>
      </c>
      <c r="AH13" s="163">
        <f t="shared" si="14"/>
        <v>6</v>
      </c>
      <c r="AI13" s="258" t="s">
        <v>106</v>
      </c>
      <c r="AJ13" s="258"/>
      <c r="AK13" s="258"/>
      <c r="AL13" s="47">
        <f t="shared" si="15"/>
        <v>6</v>
      </c>
      <c r="AM13" s="48">
        <f t="shared" si="16"/>
        <v>8</v>
      </c>
      <c r="AN13" s="48">
        <f t="shared" si="17"/>
        <v>4</v>
      </c>
      <c r="AO13" s="49">
        <f t="shared" si="18"/>
        <v>24</v>
      </c>
      <c r="AP13" s="50">
        <f t="shared" si="19"/>
        <v>70</v>
      </c>
      <c r="AQ13" s="51">
        <f t="shared" si="20"/>
        <v>1</v>
      </c>
      <c r="AR13" s="52">
        <f t="shared" si="21"/>
        <v>1</v>
      </c>
      <c r="AS13" s="65">
        <f t="shared" si="23"/>
        <v>35</v>
      </c>
      <c r="AT13" s="65">
        <f t="shared" si="24"/>
        <v>35</v>
      </c>
      <c r="AU13" s="54" t="str">
        <f>TEXT(G14,"ДДДДДДД")</f>
        <v>понедельник</v>
      </c>
      <c r="AV13" s="54" t="str">
        <f aca="true" t="shared" si="26" ref="AV13:AV19">TEXT(S13,"ДДДДДДД")</f>
        <v>среда</v>
      </c>
      <c r="AW13" s="54" t="str">
        <f aca="true" t="shared" si="27" ref="AW13:AW19">TEXT(AE13,"ДДДДДДД")</f>
        <v>среда</v>
      </c>
      <c r="AX13" s="66">
        <v>4</v>
      </c>
      <c r="AY13" s="56" t="str">
        <f t="shared" si="22"/>
        <v>7-8</v>
      </c>
      <c r="AZ13" s="57">
        <v>211</v>
      </c>
      <c r="BA13" s="67" t="e">
        <f>BA12</f>
        <v>#REF!</v>
      </c>
      <c r="BB13" s="68" t="e">
        <f>BB12</f>
        <v>#REF!</v>
      </c>
      <c r="BC13" s="69">
        <f t="shared" si="25"/>
        <v>6</v>
      </c>
      <c r="BD13" s="70" t="e">
        <f>#REF!</f>
        <v>#REF!</v>
      </c>
      <c r="BE13" s="70" t="e">
        <f>#REF!</f>
        <v>#REF!</v>
      </c>
      <c r="BF13" s="61"/>
      <c r="BG13" s="61"/>
      <c r="BH13" s="62"/>
    </row>
    <row r="14" spans="1:60" s="63" customFormat="1" ht="34.5" customHeight="1" thickBot="1">
      <c r="A14" s="132">
        <v>4</v>
      </c>
      <c r="B14" s="225" t="s">
        <v>60</v>
      </c>
      <c r="C14" s="111" t="s">
        <v>53</v>
      </c>
      <c r="D14" s="164" t="s">
        <v>88</v>
      </c>
      <c r="E14" s="165">
        <v>1</v>
      </c>
      <c r="F14" s="165">
        <v>1</v>
      </c>
      <c r="G14" s="166">
        <v>45355</v>
      </c>
      <c r="H14" s="37" t="s">
        <v>42</v>
      </c>
      <c r="I14" s="113">
        <v>504</v>
      </c>
      <c r="J14" s="113">
        <f t="shared" si="0"/>
        <v>6</v>
      </c>
      <c r="K14" s="258" t="s">
        <v>104</v>
      </c>
      <c r="L14" s="258"/>
      <c r="M14" s="258"/>
      <c r="N14" s="114">
        <f t="shared" si="1"/>
        <v>6</v>
      </c>
      <c r="O14" s="114">
        <f t="shared" si="2"/>
        <v>8</v>
      </c>
      <c r="P14" s="114">
        <f t="shared" si="3"/>
        <v>3</v>
      </c>
      <c r="Q14" s="115">
        <f t="shared" si="4"/>
        <v>23</v>
      </c>
      <c r="R14" s="116"/>
      <c r="S14" s="117">
        <v>45390</v>
      </c>
      <c r="T14" s="118" t="str">
        <f t="shared" si="5"/>
        <v>1-2</v>
      </c>
      <c r="U14" s="118">
        <f t="shared" si="6"/>
        <v>504</v>
      </c>
      <c r="V14" s="167">
        <f t="shared" si="7"/>
        <v>6</v>
      </c>
      <c r="W14" s="258" t="s">
        <v>105</v>
      </c>
      <c r="X14" s="258"/>
      <c r="Y14" s="258"/>
      <c r="Z14" s="168">
        <f t="shared" si="8"/>
        <v>6</v>
      </c>
      <c r="AA14" s="119">
        <f t="shared" si="9"/>
        <v>8</v>
      </c>
      <c r="AB14" s="119">
        <f t="shared" si="10"/>
        <v>3</v>
      </c>
      <c r="AC14" s="120">
        <f t="shared" si="11"/>
        <v>23</v>
      </c>
      <c r="AD14" s="116"/>
      <c r="AE14" s="169">
        <v>45425</v>
      </c>
      <c r="AF14" s="121" t="str">
        <f t="shared" si="12"/>
        <v>1-2</v>
      </c>
      <c r="AG14" s="121">
        <f t="shared" si="13"/>
        <v>504</v>
      </c>
      <c r="AH14" s="170">
        <f t="shared" si="14"/>
        <v>6</v>
      </c>
      <c r="AI14" s="258" t="s">
        <v>106</v>
      </c>
      <c r="AJ14" s="258"/>
      <c r="AK14" s="258"/>
      <c r="AL14" s="47">
        <f t="shared" si="15"/>
        <v>6</v>
      </c>
      <c r="AM14" s="48">
        <f t="shared" si="16"/>
        <v>8</v>
      </c>
      <c r="AN14" s="48">
        <f t="shared" si="17"/>
        <v>4</v>
      </c>
      <c r="AO14" s="49">
        <f t="shared" si="18"/>
        <v>24</v>
      </c>
      <c r="AP14" s="50">
        <f t="shared" si="19"/>
        <v>70</v>
      </c>
      <c r="AQ14" s="51">
        <f t="shared" si="20"/>
        <v>1</v>
      </c>
      <c r="AR14" s="52">
        <f t="shared" si="21"/>
        <v>1</v>
      </c>
      <c r="AS14" s="65">
        <f t="shared" si="23"/>
        <v>35</v>
      </c>
      <c r="AT14" s="65">
        <f t="shared" si="24"/>
        <v>35</v>
      </c>
      <c r="AU14" s="54" t="e">
        <f>TEXT(#REF!,"ДДДДДДД")</f>
        <v>#REF!</v>
      </c>
      <c r="AV14" s="54" t="str">
        <f t="shared" si="26"/>
        <v>понедельник</v>
      </c>
      <c r="AW14" s="54" t="str">
        <f t="shared" si="27"/>
        <v>понедельник</v>
      </c>
      <c r="AX14" s="66">
        <v>5</v>
      </c>
      <c r="AY14" s="56" t="str">
        <f t="shared" si="22"/>
        <v>9-10</v>
      </c>
      <c r="AZ14" s="57">
        <v>211</v>
      </c>
      <c r="BA14" s="67" t="e">
        <f>BA13</f>
        <v>#REF!</v>
      </c>
      <c r="BB14" s="68" t="e">
        <f>BB13</f>
        <v>#REF!</v>
      </c>
      <c r="BC14" s="69">
        <f t="shared" si="25"/>
        <v>6</v>
      </c>
      <c r="BD14" s="70">
        <f>BD12</f>
        <v>35</v>
      </c>
      <c r="BE14" s="70">
        <f>BE12</f>
        <v>36</v>
      </c>
      <c r="BF14" s="61"/>
      <c r="BG14" s="61"/>
      <c r="BH14" s="62"/>
    </row>
    <row r="15" spans="1:60" s="63" customFormat="1" ht="54.75" customHeight="1" thickBot="1">
      <c r="A15" s="132">
        <v>5</v>
      </c>
      <c r="B15" s="223" t="s">
        <v>52</v>
      </c>
      <c r="C15" s="34" t="s">
        <v>41</v>
      </c>
      <c r="D15" s="171" t="s">
        <v>87</v>
      </c>
      <c r="E15" s="35">
        <v>1</v>
      </c>
      <c r="F15" s="35">
        <v>1</v>
      </c>
      <c r="G15" s="166">
        <v>45355</v>
      </c>
      <c r="H15" s="112" t="s">
        <v>51</v>
      </c>
      <c r="I15" s="38">
        <v>501</v>
      </c>
      <c r="J15" s="38">
        <f t="shared" si="0"/>
        <v>6</v>
      </c>
      <c r="K15" s="258" t="s">
        <v>104</v>
      </c>
      <c r="L15" s="258"/>
      <c r="M15" s="258"/>
      <c r="N15" s="39">
        <f t="shared" si="1"/>
        <v>6</v>
      </c>
      <c r="O15" s="39">
        <f t="shared" si="2"/>
        <v>8</v>
      </c>
      <c r="P15" s="39">
        <f t="shared" si="3"/>
        <v>3</v>
      </c>
      <c r="Q15" s="40">
        <f t="shared" si="4"/>
        <v>23</v>
      </c>
      <c r="R15" s="41"/>
      <c r="S15" s="117">
        <v>45390</v>
      </c>
      <c r="T15" s="43" t="str">
        <f t="shared" si="5"/>
        <v>3-4</v>
      </c>
      <c r="U15" s="43">
        <f t="shared" si="6"/>
        <v>501</v>
      </c>
      <c r="V15" s="172">
        <f t="shared" si="7"/>
        <v>6</v>
      </c>
      <c r="W15" s="258" t="s">
        <v>105</v>
      </c>
      <c r="X15" s="258"/>
      <c r="Y15" s="258"/>
      <c r="Z15" s="173">
        <f t="shared" si="8"/>
        <v>6</v>
      </c>
      <c r="AA15" s="44">
        <f t="shared" si="9"/>
        <v>8</v>
      </c>
      <c r="AB15" s="44">
        <f t="shared" si="10"/>
        <v>3</v>
      </c>
      <c r="AC15" s="45">
        <f t="shared" si="11"/>
        <v>23</v>
      </c>
      <c r="AD15" s="41"/>
      <c r="AE15" s="169">
        <v>45425</v>
      </c>
      <c r="AF15" s="82" t="str">
        <f t="shared" si="12"/>
        <v>3-4</v>
      </c>
      <c r="AG15" s="47">
        <f t="shared" si="13"/>
        <v>501</v>
      </c>
      <c r="AH15" s="134">
        <f t="shared" si="14"/>
        <v>6</v>
      </c>
      <c r="AI15" s="258" t="s">
        <v>106</v>
      </c>
      <c r="AJ15" s="258"/>
      <c r="AK15" s="258"/>
      <c r="AL15" s="47">
        <f t="shared" si="15"/>
        <v>6</v>
      </c>
      <c r="AM15" s="48">
        <f t="shared" si="16"/>
        <v>8</v>
      </c>
      <c r="AN15" s="48">
        <f t="shared" si="17"/>
        <v>4</v>
      </c>
      <c r="AO15" s="49">
        <f t="shared" si="18"/>
        <v>24</v>
      </c>
      <c r="AP15" s="50">
        <f t="shared" si="19"/>
        <v>70</v>
      </c>
      <c r="AQ15" s="51">
        <f t="shared" si="20"/>
        <v>1</v>
      </c>
      <c r="AR15" s="52">
        <f t="shared" si="21"/>
        <v>1</v>
      </c>
      <c r="AS15" s="65">
        <f t="shared" si="23"/>
        <v>35</v>
      </c>
      <c r="AT15" s="65">
        <f t="shared" si="24"/>
        <v>35</v>
      </c>
      <c r="AU15" s="54" t="str">
        <f>TEXT(G16,"ДДДДДДД")</f>
        <v>пятница</v>
      </c>
      <c r="AV15" s="54" t="str">
        <f t="shared" si="26"/>
        <v>понедельник</v>
      </c>
      <c r="AW15" s="54" t="str">
        <f t="shared" si="27"/>
        <v>понедельник</v>
      </c>
      <c r="AX15" s="66">
        <v>4</v>
      </c>
      <c r="AY15" s="56" t="str">
        <f t="shared" si="22"/>
        <v>7-8</v>
      </c>
      <c r="AZ15" s="57">
        <v>211</v>
      </c>
      <c r="BA15" s="67" t="e">
        <f>#REF!</f>
        <v>#REF!</v>
      </c>
      <c r="BB15" s="68" t="e">
        <f>#REF!</f>
        <v>#REF!</v>
      </c>
      <c r="BC15" s="69">
        <f t="shared" si="25"/>
        <v>6</v>
      </c>
      <c r="BD15" s="70">
        <f>BD14</f>
        <v>35</v>
      </c>
      <c r="BE15" s="70">
        <f>BE14</f>
        <v>36</v>
      </c>
      <c r="BF15" s="61"/>
      <c r="BG15" s="61"/>
      <c r="BH15" s="62"/>
    </row>
    <row r="16" spans="1:60" s="63" customFormat="1" ht="49.5" customHeight="1" thickBot="1">
      <c r="A16" s="132">
        <v>6</v>
      </c>
      <c r="B16" s="223" t="s">
        <v>61</v>
      </c>
      <c r="C16" s="34" t="s">
        <v>41</v>
      </c>
      <c r="D16" s="171" t="s">
        <v>94</v>
      </c>
      <c r="E16" s="35">
        <v>1</v>
      </c>
      <c r="F16" s="35">
        <v>1</v>
      </c>
      <c r="G16" s="36">
        <v>45352</v>
      </c>
      <c r="H16" s="112" t="s">
        <v>51</v>
      </c>
      <c r="I16" s="38">
        <v>507</v>
      </c>
      <c r="J16" s="38">
        <f t="shared" si="0"/>
        <v>6</v>
      </c>
      <c r="K16" s="258" t="s">
        <v>104</v>
      </c>
      <c r="L16" s="258"/>
      <c r="M16" s="258"/>
      <c r="N16" s="39">
        <f t="shared" si="1"/>
        <v>6</v>
      </c>
      <c r="O16" s="39">
        <f t="shared" si="2"/>
        <v>8</v>
      </c>
      <c r="P16" s="39">
        <f t="shared" si="3"/>
        <v>3</v>
      </c>
      <c r="Q16" s="40">
        <f t="shared" si="4"/>
        <v>23</v>
      </c>
      <c r="R16" s="41"/>
      <c r="S16" s="42">
        <v>45387</v>
      </c>
      <c r="T16" s="43" t="str">
        <f t="shared" si="5"/>
        <v>3-4</v>
      </c>
      <c r="U16" s="43">
        <f t="shared" si="6"/>
        <v>507</v>
      </c>
      <c r="V16" s="172">
        <f t="shared" si="7"/>
        <v>6</v>
      </c>
      <c r="W16" s="258" t="s">
        <v>105</v>
      </c>
      <c r="X16" s="258"/>
      <c r="Y16" s="258"/>
      <c r="Z16" s="173">
        <f t="shared" si="8"/>
        <v>6</v>
      </c>
      <c r="AA16" s="44">
        <f t="shared" si="9"/>
        <v>8</v>
      </c>
      <c r="AB16" s="44">
        <f t="shared" si="10"/>
        <v>3</v>
      </c>
      <c r="AC16" s="45">
        <f t="shared" si="11"/>
        <v>23</v>
      </c>
      <c r="AD16" s="41"/>
      <c r="AE16" s="81">
        <v>45429</v>
      </c>
      <c r="AF16" s="82" t="str">
        <f t="shared" si="12"/>
        <v>3-4</v>
      </c>
      <c r="AG16" s="47">
        <f t="shared" si="13"/>
        <v>507</v>
      </c>
      <c r="AH16" s="134">
        <f t="shared" si="14"/>
        <v>6</v>
      </c>
      <c r="AI16" s="258" t="s">
        <v>106</v>
      </c>
      <c r="AJ16" s="258"/>
      <c r="AK16" s="258"/>
      <c r="AL16" s="47">
        <f t="shared" si="15"/>
        <v>6</v>
      </c>
      <c r="AM16" s="48">
        <f t="shared" si="16"/>
        <v>8</v>
      </c>
      <c r="AN16" s="48">
        <f t="shared" si="17"/>
        <v>4</v>
      </c>
      <c r="AO16" s="49">
        <f t="shared" si="18"/>
        <v>24</v>
      </c>
      <c r="AP16" s="50">
        <f t="shared" si="19"/>
        <v>70</v>
      </c>
      <c r="AQ16" s="51">
        <f t="shared" si="20"/>
        <v>1</v>
      </c>
      <c r="AR16" s="52">
        <f t="shared" si="21"/>
        <v>1</v>
      </c>
      <c r="AS16" s="65">
        <f t="shared" si="23"/>
        <v>35</v>
      </c>
      <c r="AT16" s="65">
        <f t="shared" si="24"/>
        <v>35</v>
      </c>
      <c r="AU16" s="54" t="str">
        <f>TEXT(G17,"ДДДДДДД")</f>
        <v>понедельник</v>
      </c>
      <c r="AV16" s="54" t="str">
        <f t="shared" si="26"/>
        <v>пятница</v>
      </c>
      <c r="AW16" s="54" t="str">
        <f t="shared" si="27"/>
        <v>пятница</v>
      </c>
      <c r="AX16" s="66">
        <v>5</v>
      </c>
      <c r="AY16" s="56" t="str">
        <f t="shared" si="22"/>
        <v>9-10</v>
      </c>
      <c r="AZ16" s="57">
        <v>211</v>
      </c>
      <c r="BA16" s="67" t="e">
        <f>BA15</f>
        <v>#REF!</v>
      </c>
      <c r="BB16" s="68" t="e">
        <f>BB15</f>
        <v>#REF!</v>
      </c>
      <c r="BC16" s="69">
        <f t="shared" si="25"/>
        <v>6</v>
      </c>
      <c r="BD16" s="70" t="e">
        <f>#REF!</f>
        <v>#REF!</v>
      </c>
      <c r="BE16" s="70" t="e">
        <f>#REF!</f>
        <v>#REF!</v>
      </c>
      <c r="BF16" s="61"/>
      <c r="BG16" s="61"/>
      <c r="BH16" s="62"/>
    </row>
    <row r="17" spans="1:60" s="63" customFormat="1" ht="34.5" customHeight="1" thickBot="1">
      <c r="A17" s="132">
        <v>7</v>
      </c>
      <c r="B17" s="223" t="s">
        <v>62</v>
      </c>
      <c r="C17" s="34" t="s">
        <v>50</v>
      </c>
      <c r="D17" s="171" t="s">
        <v>88</v>
      </c>
      <c r="E17" s="35">
        <v>1</v>
      </c>
      <c r="F17" s="35">
        <v>1</v>
      </c>
      <c r="G17" s="36">
        <v>45355</v>
      </c>
      <c r="H17" s="37" t="s">
        <v>48</v>
      </c>
      <c r="I17" s="38">
        <v>507</v>
      </c>
      <c r="J17" s="38">
        <f t="shared" si="0"/>
        <v>6</v>
      </c>
      <c r="K17" s="258" t="s">
        <v>104</v>
      </c>
      <c r="L17" s="258"/>
      <c r="M17" s="258"/>
      <c r="N17" s="39">
        <f t="shared" si="1"/>
        <v>6</v>
      </c>
      <c r="O17" s="39">
        <f t="shared" si="2"/>
        <v>8</v>
      </c>
      <c r="P17" s="39">
        <f t="shared" si="3"/>
        <v>3</v>
      </c>
      <c r="Q17" s="40">
        <f t="shared" si="4"/>
        <v>23</v>
      </c>
      <c r="R17" s="41"/>
      <c r="S17" s="42">
        <v>45390</v>
      </c>
      <c r="T17" s="43" t="str">
        <f t="shared" si="5"/>
        <v>5-6</v>
      </c>
      <c r="U17" s="43">
        <f t="shared" si="6"/>
        <v>507</v>
      </c>
      <c r="V17" s="172">
        <f t="shared" si="7"/>
        <v>6</v>
      </c>
      <c r="W17" s="258" t="s">
        <v>105</v>
      </c>
      <c r="X17" s="258"/>
      <c r="Y17" s="258"/>
      <c r="Z17" s="173">
        <f t="shared" si="8"/>
        <v>6</v>
      </c>
      <c r="AA17" s="44">
        <f t="shared" si="9"/>
        <v>8</v>
      </c>
      <c r="AB17" s="44">
        <f t="shared" si="10"/>
        <v>3</v>
      </c>
      <c r="AC17" s="45">
        <f t="shared" si="11"/>
        <v>23</v>
      </c>
      <c r="AD17" s="41"/>
      <c r="AE17" s="81">
        <v>45425</v>
      </c>
      <c r="AF17" s="82" t="str">
        <f t="shared" si="12"/>
        <v>5-6</v>
      </c>
      <c r="AG17" s="47">
        <f t="shared" si="13"/>
        <v>507</v>
      </c>
      <c r="AH17" s="134">
        <f t="shared" si="14"/>
        <v>6</v>
      </c>
      <c r="AI17" s="258" t="s">
        <v>106</v>
      </c>
      <c r="AJ17" s="258"/>
      <c r="AK17" s="258"/>
      <c r="AL17" s="47">
        <f t="shared" si="15"/>
        <v>6</v>
      </c>
      <c r="AM17" s="48">
        <f t="shared" si="16"/>
        <v>8</v>
      </c>
      <c r="AN17" s="48">
        <f t="shared" si="17"/>
        <v>4</v>
      </c>
      <c r="AO17" s="49">
        <f t="shared" si="18"/>
        <v>24</v>
      </c>
      <c r="AP17" s="50">
        <f t="shared" si="19"/>
        <v>70</v>
      </c>
      <c r="AQ17" s="51">
        <f t="shared" si="20"/>
        <v>1</v>
      </c>
      <c r="AR17" s="52">
        <f t="shared" si="21"/>
        <v>1</v>
      </c>
      <c r="AS17" s="65">
        <f t="shared" si="23"/>
        <v>35</v>
      </c>
      <c r="AT17" s="65">
        <f t="shared" si="24"/>
        <v>35</v>
      </c>
      <c r="AU17" s="54" t="str">
        <f>TEXT(G18,"ДДДДДДД")</f>
        <v>среда</v>
      </c>
      <c r="AV17" s="54" t="str">
        <f t="shared" si="26"/>
        <v>понедельник</v>
      </c>
      <c r="AW17" s="54" t="str">
        <f t="shared" si="27"/>
        <v>понедельник</v>
      </c>
      <c r="AX17" s="66">
        <v>4</v>
      </c>
      <c r="AY17" s="56" t="str">
        <f t="shared" si="22"/>
        <v>7-8</v>
      </c>
      <c r="AZ17" s="57">
        <v>211</v>
      </c>
      <c r="BA17" s="67" t="e">
        <f>BA16</f>
        <v>#REF!</v>
      </c>
      <c r="BB17" s="68" t="e">
        <f>BB16</f>
        <v>#REF!</v>
      </c>
      <c r="BC17" s="69">
        <f t="shared" si="25"/>
        <v>6</v>
      </c>
      <c r="BD17" s="70">
        <f aca="true" t="shared" si="28" ref="BD17:BE19">BD15</f>
        <v>35</v>
      </c>
      <c r="BE17" s="70">
        <f t="shared" si="28"/>
        <v>36</v>
      </c>
      <c r="BF17" s="61"/>
      <c r="BG17" s="61"/>
      <c r="BH17" s="62"/>
    </row>
    <row r="18" spans="1:60" s="63" customFormat="1" ht="55.5" customHeight="1" thickBot="1">
      <c r="A18" s="132">
        <v>8</v>
      </c>
      <c r="B18" s="226" t="s">
        <v>63</v>
      </c>
      <c r="C18" s="34" t="s">
        <v>53</v>
      </c>
      <c r="D18" s="72" t="s">
        <v>54</v>
      </c>
      <c r="E18" s="35">
        <v>1</v>
      </c>
      <c r="F18" s="35">
        <v>1</v>
      </c>
      <c r="G18" s="36">
        <v>45357</v>
      </c>
      <c r="H18" s="37" t="s">
        <v>42</v>
      </c>
      <c r="I18" s="38">
        <v>204</v>
      </c>
      <c r="J18" s="38">
        <f t="shared" si="0"/>
        <v>6</v>
      </c>
      <c r="K18" s="258" t="s">
        <v>104</v>
      </c>
      <c r="L18" s="258"/>
      <c r="M18" s="258"/>
      <c r="N18" s="39">
        <f t="shared" si="1"/>
        <v>6</v>
      </c>
      <c r="O18" s="39">
        <f t="shared" si="2"/>
        <v>8</v>
      </c>
      <c r="P18" s="39">
        <f t="shared" si="3"/>
        <v>3</v>
      </c>
      <c r="Q18" s="40">
        <f t="shared" si="4"/>
        <v>23</v>
      </c>
      <c r="R18" s="41"/>
      <c r="S18" s="42">
        <v>45392</v>
      </c>
      <c r="T18" s="43" t="str">
        <f t="shared" si="5"/>
        <v>1-2</v>
      </c>
      <c r="U18" s="43">
        <f t="shared" si="6"/>
        <v>204</v>
      </c>
      <c r="V18" s="172">
        <f t="shared" si="7"/>
        <v>6</v>
      </c>
      <c r="W18" s="258" t="s">
        <v>105</v>
      </c>
      <c r="X18" s="258"/>
      <c r="Y18" s="258"/>
      <c r="Z18" s="173">
        <f t="shared" si="8"/>
        <v>6</v>
      </c>
      <c r="AA18" s="44">
        <f t="shared" si="9"/>
        <v>8</v>
      </c>
      <c r="AB18" s="44">
        <f t="shared" si="10"/>
        <v>3</v>
      </c>
      <c r="AC18" s="45">
        <f t="shared" si="11"/>
        <v>23</v>
      </c>
      <c r="AD18" s="41"/>
      <c r="AE18" s="81">
        <v>45427</v>
      </c>
      <c r="AF18" s="82" t="str">
        <f t="shared" si="12"/>
        <v>1-2</v>
      </c>
      <c r="AG18" s="47">
        <f t="shared" si="13"/>
        <v>204</v>
      </c>
      <c r="AH18" s="134">
        <f t="shared" si="14"/>
        <v>6</v>
      </c>
      <c r="AI18" s="258" t="s">
        <v>106</v>
      </c>
      <c r="AJ18" s="258"/>
      <c r="AK18" s="258"/>
      <c r="AL18" s="47">
        <f t="shared" si="15"/>
        <v>6</v>
      </c>
      <c r="AM18" s="48">
        <f t="shared" si="16"/>
        <v>8</v>
      </c>
      <c r="AN18" s="48">
        <f t="shared" si="17"/>
        <v>4</v>
      </c>
      <c r="AO18" s="49">
        <f t="shared" si="18"/>
        <v>24</v>
      </c>
      <c r="AP18" s="50">
        <f t="shared" si="19"/>
        <v>70</v>
      </c>
      <c r="AQ18" s="73">
        <f t="shared" si="20"/>
        <v>1</v>
      </c>
      <c r="AR18" s="52">
        <f t="shared" si="21"/>
        <v>1</v>
      </c>
      <c r="AS18" s="65">
        <f t="shared" si="23"/>
        <v>35</v>
      </c>
      <c r="AT18" s="65">
        <f t="shared" si="24"/>
        <v>35</v>
      </c>
      <c r="AU18" s="74" t="str">
        <f>TEXT(G19,"ДДДДДДД")</f>
        <v>пятница</v>
      </c>
      <c r="AV18" s="74" t="str">
        <f t="shared" si="26"/>
        <v>среда</v>
      </c>
      <c r="AW18" s="74" t="str">
        <f t="shared" si="27"/>
        <v>среда</v>
      </c>
      <c r="AX18" s="75">
        <v>4</v>
      </c>
      <c r="AY18" s="76" t="str">
        <f t="shared" si="22"/>
        <v>7-8</v>
      </c>
      <c r="AZ18" s="77">
        <v>211</v>
      </c>
      <c r="BA18" s="78" t="e">
        <f>BA16</f>
        <v>#REF!</v>
      </c>
      <c r="BB18" s="79" t="e">
        <f>BB16</f>
        <v>#REF!</v>
      </c>
      <c r="BC18" s="80">
        <f t="shared" si="25"/>
        <v>6</v>
      </c>
      <c r="BD18" s="70" t="e">
        <f t="shared" si="28"/>
        <v>#REF!</v>
      </c>
      <c r="BE18" s="70" t="e">
        <f t="shared" si="28"/>
        <v>#REF!</v>
      </c>
      <c r="BF18" s="61"/>
      <c r="BG18" s="61"/>
      <c r="BH18" s="62"/>
    </row>
    <row r="19" spans="1:60" s="94" customFormat="1" ht="32.25" customHeight="1" thickBot="1">
      <c r="A19" s="132">
        <v>9</v>
      </c>
      <c r="B19" s="223" t="s">
        <v>64</v>
      </c>
      <c r="C19" s="34" t="s">
        <v>53</v>
      </c>
      <c r="D19" s="171" t="s">
        <v>65</v>
      </c>
      <c r="E19" s="35">
        <v>1</v>
      </c>
      <c r="F19" s="35">
        <v>1</v>
      </c>
      <c r="G19" s="36">
        <v>45352</v>
      </c>
      <c r="H19" s="37" t="s">
        <v>42</v>
      </c>
      <c r="I19" s="38">
        <v>202</v>
      </c>
      <c r="J19" s="38">
        <f t="shared" si="0"/>
        <v>6</v>
      </c>
      <c r="K19" s="258" t="s">
        <v>104</v>
      </c>
      <c r="L19" s="258"/>
      <c r="M19" s="258"/>
      <c r="N19" s="39">
        <f t="shared" si="1"/>
        <v>6</v>
      </c>
      <c r="O19" s="39">
        <f t="shared" si="2"/>
        <v>8</v>
      </c>
      <c r="P19" s="39">
        <f t="shared" si="3"/>
        <v>3</v>
      </c>
      <c r="Q19" s="40">
        <f t="shared" si="4"/>
        <v>23</v>
      </c>
      <c r="R19" s="41"/>
      <c r="S19" s="42">
        <v>45394</v>
      </c>
      <c r="T19" s="43" t="str">
        <f t="shared" si="5"/>
        <v>1-2</v>
      </c>
      <c r="U19" s="43">
        <f t="shared" si="6"/>
        <v>202</v>
      </c>
      <c r="V19" s="172">
        <f t="shared" si="7"/>
        <v>6</v>
      </c>
      <c r="W19" s="258" t="s">
        <v>105</v>
      </c>
      <c r="X19" s="258"/>
      <c r="Y19" s="258"/>
      <c r="Z19" s="173">
        <f t="shared" si="8"/>
        <v>6</v>
      </c>
      <c r="AA19" s="44">
        <f t="shared" si="9"/>
        <v>8</v>
      </c>
      <c r="AB19" s="44">
        <f t="shared" si="10"/>
        <v>3</v>
      </c>
      <c r="AC19" s="45">
        <f t="shared" si="11"/>
        <v>23</v>
      </c>
      <c r="AD19" s="41"/>
      <c r="AE19" s="81">
        <v>45429</v>
      </c>
      <c r="AF19" s="82" t="str">
        <f t="shared" si="12"/>
        <v>1-2</v>
      </c>
      <c r="AG19" s="47">
        <f t="shared" si="13"/>
        <v>202</v>
      </c>
      <c r="AH19" s="134">
        <f t="shared" si="14"/>
        <v>6</v>
      </c>
      <c r="AI19" s="258" t="s">
        <v>106</v>
      </c>
      <c r="AJ19" s="258"/>
      <c r="AK19" s="258"/>
      <c r="AL19" s="47">
        <f t="shared" si="15"/>
        <v>6</v>
      </c>
      <c r="AM19" s="48">
        <f t="shared" si="16"/>
        <v>8</v>
      </c>
      <c r="AN19" s="48">
        <f t="shared" si="17"/>
        <v>4</v>
      </c>
      <c r="AO19" s="49">
        <f t="shared" si="18"/>
        <v>24</v>
      </c>
      <c r="AP19" s="50">
        <f t="shared" si="19"/>
        <v>70</v>
      </c>
      <c r="AQ19" s="83">
        <f t="shared" si="20"/>
        <v>1</v>
      </c>
      <c r="AR19" s="84">
        <f t="shared" si="21"/>
        <v>1</v>
      </c>
      <c r="AS19" s="65">
        <f t="shared" si="23"/>
        <v>35</v>
      </c>
      <c r="AT19" s="65">
        <f t="shared" si="24"/>
        <v>35</v>
      </c>
      <c r="AU19" s="74" t="e">
        <f>TEXT(#REF!,"ДДДДДДД")</f>
        <v>#REF!</v>
      </c>
      <c r="AV19" s="85" t="str">
        <f t="shared" si="26"/>
        <v>пятница</v>
      </c>
      <c r="AW19" s="85" t="str">
        <f t="shared" si="27"/>
        <v>пятница</v>
      </c>
      <c r="AX19" s="86">
        <v>4</v>
      </c>
      <c r="AY19" s="87" t="str">
        <f t="shared" si="22"/>
        <v>7-8</v>
      </c>
      <c r="AZ19" s="88">
        <v>211</v>
      </c>
      <c r="BA19" s="89" t="e">
        <f>BA18</f>
        <v>#REF!</v>
      </c>
      <c r="BB19" s="90" t="e">
        <f>BB18</f>
        <v>#REF!</v>
      </c>
      <c r="BC19" s="91">
        <f t="shared" si="25"/>
        <v>6</v>
      </c>
      <c r="BD19" s="70">
        <f t="shared" si="28"/>
        <v>35</v>
      </c>
      <c r="BE19" s="70">
        <f t="shared" si="28"/>
        <v>36</v>
      </c>
      <c r="BF19" s="92"/>
      <c r="BG19" s="92"/>
      <c r="BH19" s="93"/>
    </row>
    <row r="20" spans="1:60" s="71" customFormat="1" ht="36.75" customHeight="1" thickBot="1">
      <c r="A20" s="132">
        <v>10</v>
      </c>
      <c r="B20" s="223" t="s">
        <v>66</v>
      </c>
      <c r="C20" s="34" t="s">
        <v>50</v>
      </c>
      <c r="D20" s="72" t="s">
        <v>67</v>
      </c>
      <c r="E20" s="35">
        <v>1</v>
      </c>
      <c r="F20" s="35">
        <v>1</v>
      </c>
      <c r="G20" s="36">
        <v>45351</v>
      </c>
      <c r="H20" s="37" t="s">
        <v>42</v>
      </c>
      <c r="I20" s="38">
        <v>507</v>
      </c>
      <c r="J20" s="38">
        <f t="shared" si="0"/>
        <v>6</v>
      </c>
      <c r="K20" s="258" t="s">
        <v>104</v>
      </c>
      <c r="L20" s="258"/>
      <c r="M20" s="258"/>
      <c r="N20" s="39">
        <v>6</v>
      </c>
      <c r="O20" s="39">
        <f t="shared" si="2"/>
        <v>8</v>
      </c>
      <c r="P20" s="39">
        <f t="shared" si="3"/>
        <v>3</v>
      </c>
      <c r="Q20" s="40">
        <f t="shared" si="4"/>
        <v>23</v>
      </c>
      <c r="R20" s="41"/>
      <c r="S20" s="42">
        <v>45393</v>
      </c>
      <c r="T20" s="43" t="str">
        <f t="shared" si="5"/>
        <v>1-2</v>
      </c>
      <c r="U20" s="43">
        <f t="shared" si="6"/>
        <v>507</v>
      </c>
      <c r="V20" s="172">
        <f t="shared" si="7"/>
        <v>6</v>
      </c>
      <c r="W20" s="258" t="s">
        <v>105</v>
      </c>
      <c r="X20" s="258"/>
      <c r="Y20" s="258"/>
      <c r="Z20" s="173">
        <f t="shared" si="8"/>
        <v>6</v>
      </c>
      <c r="AA20" s="44">
        <f t="shared" si="9"/>
        <v>8</v>
      </c>
      <c r="AB20" s="44">
        <f t="shared" si="10"/>
        <v>3</v>
      </c>
      <c r="AC20" s="45">
        <f t="shared" si="11"/>
        <v>23</v>
      </c>
      <c r="AD20" s="41"/>
      <c r="AE20" s="46">
        <v>45435</v>
      </c>
      <c r="AF20" s="47" t="str">
        <f t="shared" si="12"/>
        <v>1-2</v>
      </c>
      <c r="AG20" s="47">
        <f t="shared" si="13"/>
        <v>507</v>
      </c>
      <c r="AH20" s="134">
        <f t="shared" si="14"/>
        <v>6</v>
      </c>
      <c r="AI20" s="258" t="s">
        <v>106</v>
      </c>
      <c r="AJ20" s="258"/>
      <c r="AK20" s="258"/>
      <c r="AL20" s="47">
        <f t="shared" si="15"/>
        <v>6</v>
      </c>
      <c r="AM20" s="48">
        <f t="shared" si="16"/>
        <v>8</v>
      </c>
      <c r="AN20" s="48">
        <f t="shared" si="17"/>
        <v>4</v>
      </c>
      <c r="AO20" s="49">
        <f t="shared" si="18"/>
        <v>24</v>
      </c>
      <c r="AP20" s="50">
        <f t="shared" si="19"/>
        <v>70</v>
      </c>
      <c r="AQ20" s="73"/>
      <c r="AR20" s="52"/>
      <c r="AS20" s="65"/>
      <c r="AT20" s="65"/>
      <c r="AU20" s="101"/>
      <c r="AV20" s="101"/>
      <c r="AW20" s="101"/>
      <c r="AX20" s="102"/>
      <c r="AY20" s="103"/>
      <c r="AZ20" s="104"/>
      <c r="BA20" s="89"/>
      <c r="BB20" s="90"/>
      <c r="BC20" s="105"/>
      <c r="BD20" s="70"/>
      <c r="BE20" s="70"/>
      <c r="BF20" s="61"/>
      <c r="BG20" s="61"/>
      <c r="BH20" s="62"/>
    </row>
    <row r="21" spans="1:60" s="71" customFormat="1" ht="95.25" customHeight="1" thickBot="1">
      <c r="A21" s="222">
        <v>11</v>
      </c>
      <c r="B21" s="221" t="s">
        <v>56</v>
      </c>
      <c r="C21" s="174" t="s">
        <v>41</v>
      </c>
      <c r="D21" s="95" t="s">
        <v>83</v>
      </c>
      <c r="E21" s="175">
        <v>1</v>
      </c>
      <c r="F21" s="175">
        <v>1</v>
      </c>
      <c r="G21" s="259" t="s">
        <v>98</v>
      </c>
      <c r="H21" s="259"/>
      <c r="I21" s="259"/>
      <c r="J21" s="259"/>
      <c r="K21" s="259"/>
      <c r="L21" s="259"/>
      <c r="M21" s="259"/>
      <c r="N21" s="259"/>
      <c r="O21" s="96">
        <v>20</v>
      </c>
      <c r="P21" s="96">
        <v>3</v>
      </c>
      <c r="Q21" s="97">
        <f t="shared" si="4"/>
        <v>23</v>
      </c>
      <c r="R21" s="35"/>
      <c r="S21" s="260" t="s">
        <v>99</v>
      </c>
      <c r="T21" s="260"/>
      <c r="U21" s="260"/>
      <c r="V21" s="260"/>
      <c r="W21" s="260"/>
      <c r="X21" s="260"/>
      <c r="Y21" s="260"/>
      <c r="Z21" s="260"/>
      <c r="AA21" s="98">
        <v>20</v>
      </c>
      <c r="AB21" s="98">
        <v>3</v>
      </c>
      <c r="AC21" s="99">
        <f t="shared" si="11"/>
        <v>23</v>
      </c>
      <c r="AD21" s="100"/>
      <c r="AE21" s="261" t="s">
        <v>100</v>
      </c>
      <c r="AF21" s="261"/>
      <c r="AG21" s="261"/>
      <c r="AH21" s="261"/>
      <c r="AI21" s="261"/>
      <c r="AJ21" s="261"/>
      <c r="AK21" s="261"/>
      <c r="AL21" s="261"/>
      <c r="AM21" s="176">
        <v>20</v>
      </c>
      <c r="AN21" s="177">
        <v>4</v>
      </c>
      <c r="AO21" s="178">
        <f t="shared" si="18"/>
        <v>24</v>
      </c>
      <c r="AP21" s="179">
        <f t="shared" si="19"/>
        <v>70</v>
      </c>
      <c r="AQ21" s="180">
        <f>E21</f>
        <v>1</v>
      </c>
      <c r="AR21" s="52">
        <f>F21</f>
        <v>1</v>
      </c>
      <c r="AS21" s="181"/>
      <c r="AT21" s="181"/>
      <c r="AU21" s="101"/>
      <c r="AV21" s="101"/>
      <c r="AW21" s="101"/>
      <c r="AX21" s="102"/>
      <c r="AY21" s="103"/>
      <c r="AZ21" s="104"/>
      <c r="BA21" s="182"/>
      <c r="BB21" s="183"/>
      <c r="BC21" s="105"/>
      <c r="BD21" s="184"/>
      <c r="BE21" s="184"/>
      <c r="BF21" s="61"/>
      <c r="BG21" s="61"/>
      <c r="BH21" s="62"/>
    </row>
    <row r="22" spans="1:60" s="71" customFormat="1" ht="59.25" customHeight="1" thickBot="1" thickTop="1">
      <c r="A22" s="228">
        <v>1</v>
      </c>
      <c r="B22" s="223" t="s">
        <v>40</v>
      </c>
      <c r="C22" s="34" t="s">
        <v>41</v>
      </c>
      <c r="D22" s="72" t="s">
        <v>90</v>
      </c>
      <c r="E22" s="35">
        <v>1</v>
      </c>
      <c r="F22" s="35">
        <v>2</v>
      </c>
      <c r="G22" s="36">
        <v>45356</v>
      </c>
      <c r="H22" s="112" t="s">
        <v>51</v>
      </c>
      <c r="I22" s="38" t="s">
        <v>85</v>
      </c>
      <c r="J22" s="38">
        <f t="shared" si="0"/>
        <v>6</v>
      </c>
      <c r="K22" s="258" t="s">
        <v>104</v>
      </c>
      <c r="L22" s="258"/>
      <c r="M22" s="258"/>
      <c r="N22" s="39">
        <f>BC22</f>
        <v>0</v>
      </c>
      <c r="O22" s="39">
        <f t="shared" si="2"/>
        <v>8</v>
      </c>
      <c r="P22" s="39">
        <f t="shared" si="3"/>
        <v>3</v>
      </c>
      <c r="Q22" s="40">
        <f>SUM(N22:P22)+J22</f>
        <v>17</v>
      </c>
      <c r="R22" s="41"/>
      <c r="S22" s="133">
        <v>45391</v>
      </c>
      <c r="T22" s="43" t="str">
        <f>H22</f>
        <v>3-4</v>
      </c>
      <c r="U22" s="43" t="str">
        <f>I22</f>
        <v>507,            506,         506a  </v>
      </c>
      <c r="V22" s="43">
        <f>J22</f>
        <v>6</v>
      </c>
      <c r="W22" s="258" t="s">
        <v>105</v>
      </c>
      <c r="X22" s="258"/>
      <c r="Y22" s="258"/>
      <c r="Z22" s="43">
        <f>N22</f>
        <v>0</v>
      </c>
      <c r="AA22" s="44">
        <f t="shared" si="9"/>
        <v>8</v>
      </c>
      <c r="AB22" s="44">
        <f t="shared" si="10"/>
        <v>3</v>
      </c>
      <c r="AC22" s="45">
        <f>SUM(Z22:AB22)+V22</f>
        <v>17</v>
      </c>
      <c r="AD22" s="41"/>
      <c r="AE22" s="46">
        <v>45426</v>
      </c>
      <c r="AF22" s="47" t="str">
        <f aca="true" t="shared" si="29" ref="AF22:AF31">H22</f>
        <v>3-4</v>
      </c>
      <c r="AG22" s="47" t="str">
        <f aca="true" t="shared" si="30" ref="AG22:AG31">I22</f>
        <v>507,            506,         506a  </v>
      </c>
      <c r="AH22" s="134">
        <f aca="true" t="shared" si="31" ref="AH22:AH31">J22</f>
        <v>6</v>
      </c>
      <c r="AI22" s="258" t="s">
        <v>44</v>
      </c>
      <c r="AJ22" s="258"/>
      <c r="AK22" s="258"/>
      <c r="AL22" s="47">
        <f aca="true" t="shared" si="32" ref="AL22:AL31">Z22</f>
        <v>0</v>
      </c>
      <c r="AM22" s="48">
        <f aca="true" t="shared" si="33" ref="AM22:AM31">$AV$4</f>
        <v>8</v>
      </c>
      <c r="AN22" s="48">
        <f aca="true" t="shared" si="34" ref="AN22:AN31">$AW$4+1</f>
        <v>4</v>
      </c>
      <c r="AO22" s="49">
        <f t="shared" si="18"/>
        <v>18</v>
      </c>
      <c r="AP22" s="50">
        <f t="shared" si="19"/>
        <v>52</v>
      </c>
      <c r="AQ22" s="73"/>
      <c r="AR22" s="52"/>
      <c r="AS22" s="181"/>
      <c r="AT22" s="181"/>
      <c r="AU22" s="101"/>
      <c r="AV22" s="101"/>
      <c r="AW22" s="101"/>
      <c r="AX22" s="102"/>
      <c r="AY22" s="103"/>
      <c r="AZ22" s="104"/>
      <c r="BA22" s="78"/>
      <c r="BB22" s="79"/>
      <c r="BC22" s="105"/>
      <c r="BD22" s="184"/>
      <c r="BE22" s="184"/>
      <c r="BF22" s="61"/>
      <c r="BG22" s="61"/>
      <c r="BH22" s="62"/>
    </row>
    <row r="23" spans="1:60" s="71" customFormat="1" ht="53.25" customHeight="1" thickBot="1">
      <c r="A23" s="132">
        <v>2</v>
      </c>
      <c r="B23" s="224" t="s">
        <v>47</v>
      </c>
      <c r="C23" s="135" t="s">
        <v>41</v>
      </c>
      <c r="D23" s="64" t="s">
        <v>82</v>
      </c>
      <c r="E23" s="136">
        <v>1</v>
      </c>
      <c r="F23" s="136">
        <v>2</v>
      </c>
      <c r="G23" s="36">
        <v>45351</v>
      </c>
      <c r="H23" s="37" t="s">
        <v>51</v>
      </c>
      <c r="I23" s="138">
        <v>501</v>
      </c>
      <c r="J23" s="138">
        <f aca="true" t="shared" si="35" ref="J23:J31">$AU$4</f>
        <v>6</v>
      </c>
      <c r="K23" s="258" t="s">
        <v>104</v>
      </c>
      <c r="L23" s="258"/>
      <c r="M23" s="258"/>
      <c r="N23" s="139">
        <v>6</v>
      </c>
      <c r="O23" s="139">
        <f aca="true" t="shared" si="36" ref="O23:O31">$AV$4</f>
        <v>8</v>
      </c>
      <c r="P23" s="139">
        <f aca="true" t="shared" si="37" ref="P23:P31">$AW$4</f>
        <v>3</v>
      </c>
      <c r="Q23" s="140">
        <f t="shared" si="4"/>
        <v>23</v>
      </c>
      <c r="R23" s="141"/>
      <c r="S23" s="42">
        <v>45393</v>
      </c>
      <c r="T23" s="143" t="str">
        <f aca="true" t="shared" si="38" ref="T23:T31">H23</f>
        <v>3-4</v>
      </c>
      <c r="U23" s="143">
        <f aca="true" t="shared" si="39" ref="U23:U31">I23</f>
        <v>501</v>
      </c>
      <c r="V23" s="144">
        <f aca="true" t="shared" si="40" ref="V23:V31">J23</f>
        <v>6</v>
      </c>
      <c r="W23" s="258" t="s">
        <v>105</v>
      </c>
      <c r="X23" s="258"/>
      <c r="Y23" s="258"/>
      <c r="Z23" s="145">
        <f>N23</f>
        <v>6</v>
      </c>
      <c r="AA23" s="146">
        <f aca="true" t="shared" si="41" ref="AA23:AA31">$AV$4</f>
        <v>8</v>
      </c>
      <c r="AB23" s="146">
        <f aca="true" t="shared" si="42" ref="AB23:AB31">$AW$4</f>
        <v>3</v>
      </c>
      <c r="AC23" s="147">
        <f t="shared" si="11"/>
        <v>23</v>
      </c>
      <c r="AD23" s="141"/>
      <c r="AE23" s="46">
        <v>45435</v>
      </c>
      <c r="AF23" s="149" t="str">
        <f t="shared" si="29"/>
        <v>3-4</v>
      </c>
      <c r="AG23" s="149">
        <f t="shared" si="30"/>
        <v>501</v>
      </c>
      <c r="AH23" s="150">
        <f t="shared" si="31"/>
        <v>6</v>
      </c>
      <c r="AI23" s="258" t="s">
        <v>106</v>
      </c>
      <c r="AJ23" s="258"/>
      <c r="AK23" s="258"/>
      <c r="AL23" s="121">
        <f t="shared" si="32"/>
        <v>6</v>
      </c>
      <c r="AM23" s="122">
        <f t="shared" si="33"/>
        <v>8</v>
      </c>
      <c r="AN23" s="122">
        <f t="shared" si="34"/>
        <v>4</v>
      </c>
      <c r="AO23" s="123">
        <f t="shared" si="18"/>
        <v>24</v>
      </c>
      <c r="AP23" s="124">
        <f t="shared" si="19"/>
        <v>70</v>
      </c>
      <c r="AQ23" s="73"/>
      <c r="AR23" s="52"/>
      <c r="AS23" s="181"/>
      <c r="AT23" s="181"/>
      <c r="AU23" s="101"/>
      <c r="AV23" s="101"/>
      <c r="AW23" s="101"/>
      <c r="AX23" s="102"/>
      <c r="AY23" s="103"/>
      <c r="AZ23" s="104"/>
      <c r="BA23" s="78"/>
      <c r="BB23" s="79"/>
      <c r="BC23" s="105"/>
      <c r="BD23" s="184"/>
      <c r="BE23" s="184"/>
      <c r="BF23" s="61"/>
      <c r="BG23" s="61"/>
      <c r="BH23" s="62"/>
    </row>
    <row r="24" spans="1:60" s="71" customFormat="1" ht="71.25" customHeight="1" thickBot="1">
      <c r="A24" s="132">
        <v>3</v>
      </c>
      <c r="B24" s="223" t="s">
        <v>49</v>
      </c>
      <c r="C24" s="34" t="s">
        <v>50</v>
      </c>
      <c r="D24" s="72" t="s">
        <v>59</v>
      </c>
      <c r="E24" s="35">
        <v>1</v>
      </c>
      <c r="F24" s="35">
        <v>2</v>
      </c>
      <c r="G24" s="151">
        <v>45357</v>
      </c>
      <c r="H24" s="37" t="s">
        <v>48</v>
      </c>
      <c r="I24" s="152" t="s">
        <v>84</v>
      </c>
      <c r="J24" s="38">
        <f t="shared" si="0"/>
        <v>6</v>
      </c>
      <c r="K24" s="258" t="s">
        <v>104</v>
      </c>
      <c r="L24" s="258"/>
      <c r="M24" s="258"/>
      <c r="N24" s="39">
        <f>BC24</f>
        <v>0</v>
      </c>
      <c r="O24" s="39">
        <f t="shared" si="2"/>
        <v>8</v>
      </c>
      <c r="P24" s="39">
        <f t="shared" si="3"/>
        <v>3</v>
      </c>
      <c r="Q24" s="40">
        <f>SUM(N24:P24)+J24</f>
        <v>17</v>
      </c>
      <c r="R24" s="153"/>
      <c r="S24" s="154">
        <v>45392</v>
      </c>
      <c r="T24" s="155" t="str">
        <f t="shared" si="38"/>
        <v>5-6</v>
      </c>
      <c r="U24" s="155" t="str">
        <f t="shared" si="39"/>
        <v>507, 311, 112</v>
      </c>
      <c r="V24" s="156">
        <f t="shared" si="40"/>
        <v>6</v>
      </c>
      <c r="W24" s="258" t="s">
        <v>105</v>
      </c>
      <c r="X24" s="258"/>
      <c r="Y24" s="258"/>
      <c r="Z24" s="157">
        <f>N24</f>
        <v>0</v>
      </c>
      <c r="AA24" s="158">
        <f t="shared" si="9"/>
        <v>8</v>
      </c>
      <c r="AB24" s="158">
        <f t="shared" si="10"/>
        <v>3</v>
      </c>
      <c r="AC24" s="159">
        <f>SUM(Z24:AB24)+V24</f>
        <v>17</v>
      </c>
      <c r="AD24" s="160"/>
      <c r="AE24" s="161">
        <v>45427</v>
      </c>
      <c r="AF24" s="162" t="str">
        <f t="shared" si="29"/>
        <v>5-6</v>
      </c>
      <c r="AG24" s="162" t="str">
        <f t="shared" si="30"/>
        <v>507, 311, 112</v>
      </c>
      <c r="AH24" s="163">
        <f t="shared" si="31"/>
        <v>6</v>
      </c>
      <c r="AI24" s="258" t="s">
        <v>106</v>
      </c>
      <c r="AJ24" s="258"/>
      <c r="AK24" s="258"/>
      <c r="AL24" s="47">
        <f t="shared" si="32"/>
        <v>0</v>
      </c>
      <c r="AM24" s="48">
        <f t="shared" si="33"/>
        <v>8</v>
      </c>
      <c r="AN24" s="48">
        <f t="shared" si="34"/>
        <v>4</v>
      </c>
      <c r="AO24" s="49">
        <f t="shared" si="18"/>
        <v>18</v>
      </c>
      <c r="AP24" s="50">
        <f t="shared" si="19"/>
        <v>52</v>
      </c>
      <c r="AQ24" s="73"/>
      <c r="AR24" s="52"/>
      <c r="AS24" s="181"/>
      <c r="AT24" s="181"/>
      <c r="AU24" s="101"/>
      <c r="AV24" s="101"/>
      <c r="AW24" s="101"/>
      <c r="AX24" s="102"/>
      <c r="AY24" s="103"/>
      <c r="AZ24" s="104"/>
      <c r="BA24" s="78"/>
      <c r="BB24" s="79"/>
      <c r="BC24" s="105"/>
      <c r="BD24" s="184"/>
      <c r="BE24" s="184"/>
      <c r="BF24" s="61"/>
      <c r="BG24" s="61"/>
      <c r="BH24" s="62"/>
    </row>
    <row r="25" spans="1:60" s="71" customFormat="1" ht="46.5" customHeight="1" thickBot="1">
      <c r="A25" s="132">
        <v>4</v>
      </c>
      <c r="B25" s="225" t="s">
        <v>60</v>
      </c>
      <c r="C25" s="111" t="s">
        <v>53</v>
      </c>
      <c r="D25" s="164" t="s">
        <v>88</v>
      </c>
      <c r="E25" s="165">
        <v>1</v>
      </c>
      <c r="F25" s="165">
        <v>2</v>
      </c>
      <c r="G25" s="36">
        <v>45352</v>
      </c>
      <c r="H25" s="37" t="s">
        <v>42</v>
      </c>
      <c r="I25" s="113">
        <v>504</v>
      </c>
      <c r="J25" s="113">
        <f t="shared" si="35"/>
        <v>6</v>
      </c>
      <c r="K25" s="258" t="s">
        <v>104</v>
      </c>
      <c r="L25" s="258"/>
      <c r="M25" s="258"/>
      <c r="N25" s="114">
        <v>6</v>
      </c>
      <c r="O25" s="114">
        <f t="shared" si="36"/>
        <v>8</v>
      </c>
      <c r="P25" s="114">
        <f t="shared" si="37"/>
        <v>3</v>
      </c>
      <c r="Q25" s="115">
        <f t="shared" si="4"/>
        <v>23</v>
      </c>
      <c r="R25" s="116"/>
      <c r="S25" s="42">
        <v>45394</v>
      </c>
      <c r="T25" s="118" t="str">
        <f t="shared" si="38"/>
        <v>1-2</v>
      </c>
      <c r="U25" s="118">
        <f t="shared" si="39"/>
        <v>504</v>
      </c>
      <c r="V25" s="167">
        <f t="shared" si="40"/>
        <v>6</v>
      </c>
      <c r="W25" s="258" t="s">
        <v>105</v>
      </c>
      <c r="X25" s="258"/>
      <c r="Y25" s="258"/>
      <c r="Z25" s="168">
        <v>6</v>
      </c>
      <c r="AA25" s="119">
        <f t="shared" si="41"/>
        <v>8</v>
      </c>
      <c r="AB25" s="119">
        <f t="shared" si="42"/>
        <v>3</v>
      </c>
      <c r="AC25" s="120">
        <f t="shared" si="11"/>
        <v>23</v>
      </c>
      <c r="AD25" s="116"/>
      <c r="AE25" s="81">
        <v>45429</v>
      </c>
      <c r="AF25" s="121" t="str">
        <f t="shared" si="29"/>
        <v>1-2</v>
      </c>
      <c r="AG25" s="121">
        <f t="shared" si="30"/>
        <v>504</v>
      </c>
      <c r="AH25" s="170">
        <f t="shared" si="31"/>
        <v>6</v>
      </c>
      <c r="AI25" s="258" t="s">
        <v>106</v>
      </c>
      <c r="AJ25" s="258"/>
      <c r="AK25" s="258"/>
      <c r="AL25" s="47">
        <f t="shared" si="32"/>
        <v>6</v>
      </c>
      <c r="AM25" s="48">
        <f t="shared" si="33"/>
        <v>8</v>
      </c>
      <c r="AN25" s="48">
        <f t="shared" si="34"/>
        <v>4</v>
      </c>
      <c r="AO25" s="49">
        <f t="shared" si="18"/>
        <v>24</v>
      </c>
      <c r="AP25" s="50">
        <f t="shared" si="19"/>
        <v>70</v>
      </c>
      <c r="AQ25" s="73"/>
      <c r="AR25" s="52"/>
      <c r="AS25" s="181"/>
      <c r="AT25" s="181"/>
      <c r="AU25" s="101"/>
      <c r="AV25" s="101"/>
      <c r="AW25" s="101"/>
      <c r="AX25" s="102"/>
      <c r="AY25" s="103"/>
      <c r="AZ25" s="104"/>
      <c r="BA25" s="78"/>
      <c r="BB25" s="79"/>
      <c r="BC25" s="105"/>
      <c r="BD25" s="184"/>
      <c r="BE25" s="184"/>
      <c r="BF25" s="61"/>
      <c r="BG25" s="61"/>
      <c r="BH25" s="62"/>
    </row>
    <row r="26" spans="1:60" s="71" customFormat="1" ht="56.25" customHeight="1" thickBot="1">
      <c r="A26" s="132">
        <v>5</v>
      </c>
      <c r="B26" s="223" t="s">
        <v>52</v>
      </c>
      <c r="C26" s="34" t="s">
        <v>41</v>
      </c>
      <c r="D26" s="171" t="s">
        <v>87</v>
      </c>
      <c r="E26" s="35">
        <v>1</v>
      </c>
      <c r="F26" s="35">
        <v>2</v>
      </c>
      <c r="G26" s="166">
        <v>45355</v>
      </c>
      <c r="H26" s="37" t="s">
        <v>42</v>
      </c>
      <c r="I26" s="38">
        <v>501</v>
      </c>
      <c r="J26" s="38">
        <f t="shared" si="0"/>
        <v>6</v>
      </c>
      <c r="K26" s="258" t="s">
        <v>104</v>
      </c>
      <c r="L26" s="258"/>
      <c r="M26" s="258"/>
      <c r="N26" s="39">
        <f>BC26</f>
        <v>0</v>
      </c>
      <c r="O26" s="39">
        <f t="shared" si="2"/>
        <v>8</v>
      </c>
      <c r="P26" s="39">
        <f t="shared" si="3"/>
        <v>3</v>
      </c>
      <c r="Q26" s="40">
        <f>SUM(N26:P26)+J26</f>
        <v>17</v>
      </c>
      <c r="R26" s="41"/>
      <c r="S26" s="117">
        <v>45390</v>
      </c>
      <c r="T26" s="43" t="str">
        <f t="shared" si="38"/>
        <v>1-2</v>
      </c>
      <c r="U26" s="43">
        <f t="shared" si="39"/>
        <v>501</v>
      </c>
      <c r="V26" s="172">
        <f t="shared" si="40"/>
        <v>6</v>
      </c>
      <c r="W26" s="258" t="s">
        <v>105</v>
      </c>
      <c r="X26" s="258"/>
      <c r="Y26" s="258"/>
      <c r="Z26" s="173">
        <f>N26</f>
        <v>0</v>
      </c>
      <c r="AA26" s="44">
        <f t="shared" si="9"/>
        <v>8</v>
      </c>
      <c r="AB26" s="44">
        <f t="shared" si="10"/>
        <v>3</v>
      </c>
      <c r="AC26" s="45">
        <f>SUM(Z26:AB26)+V26</f>
        <v>17</v>
      </c>
      <c r="AD26" s="41"/>
      <c r="AE26" s="169">
        <v>45425</v>
      </c>
      <c r="AF26" s="47" t="str">
        <f t="shared" si="29"/>
        <v>1-2</v>
      </c>
      <c r="AG26" s="47">
        <f t="shared" si="30"/>
        <v>501</v>
      </c>
      <c r="AH26" s="134">
        <f t="shared" si="31"/>
        <v>6</v>
      </c>
      <c r="AI26" s="258" t="s">
        <v>106</v>
      </c>
      <c r="AJ26" s="258"/>
      <c r="AK26" s="258"/>
      <c r="AL26" s="47">
        <f t="shared" si="32"/>
        <v>0</v>
      </c>
      <c r="AM26" s="48">
        <f t="shared" si="33"/>
        <v>8</v>
      </c>
      <c r="AN26" s="48">
        <f t="shared" si="34"/>
        <v>4</v>
      </c>
      <c r="AO26" s="49">
        <f t="shared" si="18"/>
        <v>18</v>
      </c>
      <c r="AP26" s="50">
        <f t="shared" si="19"/>
        <v>52</v>
      </c>
      <c r="AQ26" s="73"/>
      <c r="AR26" s="52"/>
      <c r="AS26" s="181"/>
      <c r="AT26" s="181"/>
      <c r="AU26" s="101"/>
      <c r="AV26" s="101"/>
      <c r="AW26" s="101"/>
      <c r="AX26" s="102"/>
      <c r="AY26" s="103"/>
      <c r="AZ26" s="104"/>
      <c r="BA26" s="78"/>
      <c r="BB26" s="79"/>
      <c r="BC26" s="105"/>
      <c r="BD26" s="184"/>
      <c r="BE26" s="184"/>
      <c r="BF26" s="61"/>
      <c r="BG26" s="61"/>
      <c r="BH26" s="62"/>
    </row>
    <row r="27" spans="1:60" s="71" customFormat="1" ht="54" customHeight="1" thickBot="1">
      <c r="A27" s="132">
        <v>6</v>
      </c>
      <c r="B27" s="223" t="s">
        <v>61</v>
      </c>
      <c r="C27" s="34" t="s">
        <v>41</v>
      </c>
      <c r="D27" s="171" t="s">
        <v>94</v>
      </c>
      <c r="E27" s="35">
        <v>1</v>
      </c>
      <c r="F27" s="35">
        <v>2</v>
      </c>
      <c r="G27" s="151">
        <v>45357</v>
      </c>
      <c r="H27" s="37" t="s">
        <v>42</v>
      </c>
      <c r="I27" s="38">
        <v>305</v>
      </c>
      <c r="J27" s="38">
        <f t="shared" si="35"/>
        <v>6</v>
      </c>
      <c r="K27" s="258" t="s">
        <v>104</v>
      </c>
      <c r="L27" s="258"/>
      <c r="M27" s="258"/>
      <c r="N27" s="39">
        <v>6</v>
      </c>
      <c r="O27" s="39">
        <f t="shared" si="36"/>
        <v>8</v>
      </c>
      <c r="P27" s="39">
        <f t="shared" si="37"/>
        <v>3</v>
      </c>
      <c r="Q27" s="40">
        <f t="shared" si="4"/>
        <v>23</v>
      </c>
      <c r="R27" s="41"/>
      <c r="S27" s="154">
        <v>45392</v>
      </c>
      <c r="T27" s="43" t="str">
        <f t="shared" si="38"/>
        <v>1-2</v>
      </c>
      <c r="U27" s="43">
        <f t="shared" si="39"/>
        <v>305</v>
      </c>
      <c r="V27" s="172">
        <f t="shared" si="40"/>
        <v>6</v>
      </c>
      <c r="W27" s="258" t="s">
        <v>105</v>
      </c>
      <c r="X27" s="258"/>
      <c r="Y27" s="258"/>
      <c r="Z27" s="173">
        <f>N27</f>
        <v>6</v>
      </c>
      <c r="AA27" s="44">
        <f t="shared" si="41"/>
        <v>8</v>
      </c>
      <c r="AB27" s="44">
        <f t="shared" si="42"/>
        <v>3</v>
      </c>
      <c r="AC27" s="45">
        <f t="shared" si="11"/>
        <v>23</v>
      </c>
      <c r="AD27" s="41"/>
      <c r="AE27" s="161">
        <v>45427</v>
      </c>
      <c r="AF27" s="47" t="str">
        <f t="shared" si="29"/>
        <v>1-2</v>
      </c>
      <c r="AG27" s="47">
        <f t="shared" si="30"/>
        <v>305</v>
      </c>
      <c r="AH27" s="134">
        <f t="shared" si="31"/>
        <v>6</v>
      </c>
      <c r="AI27" s="258" t="s">
        <v>106</v>
      </c>
      <c r="AJ27" s="258"/>
      <c r="AK27" s="258"/>
      <c r="AL27" s="47">
        <f t="shared" si="32"/>
        <v>6</v>
      </c>
      <c r="AM27" s="48">
        <f t="shared" si="33"/>
        <v>8</v>
      </c>
      <c r="AN27" s="48">
        <f t="shared" si="34"/>
        <v>4</v>
      </c>
      <c r="AO27" s="49">
        <f t="shared" si="18"/>
        <v>24</v>
      </c>
      <c r="AP27" s="50">
        <f t="shared" si="19"/>
        <v>70</v>
      </c>
      <c r="AQ27" s="73"/>
      <c r="AR27" s="52"/>
      <c r="AS27" s="181"/>
      <c r="AT27" s="181"/>
      <c r="AU27" s="101"/>
      <c r="AV27" s="101"/>
      <c r="AW27" s="101"/>
      <c r="AX27" s="102"/>
      <c r="AY27" s="103"/>
      <c r="AZ27" s="104"/>
      <c r="BA27" s="78"/>
      <c r="BB27" s="79"/>
      <c r="BC27" s="105"/>
      <c r="BD27" s="184"/>
      <c r="BE27" s="184"/>
      <c r="BF27" s="61"/>
      <c r="BG27" s="61"/>
      <c r="BH27" s="62"/>
    </row>
    <row r="28" spans="1:60" s="71" customFormat="1" ht="54.75" customHeight="1" thickBot="1">
      <c r="A28" s="132">
        <v>7</v>
      </c>
      <c r="B28" s="223" t="s">
        <v>62</v>
      </c>
      <c r="C28" s="34" t="s">
        <v>50</v>
      </c>
      <c r="D28" s="171" t="s">
        <v>88</v>
      </c>
      <c r="E28" s="35">
        <v>1</v>
      </c>
      <c r="F28" s="35">
        <v>2</v>
      </c>
      <c r="G28" s="137">
        <v>45358</v>
      </c>
      <c r="H28" s="37" t="s">
        <v>42</v>
      </c>
      <c r="I28" s="138">
        <v>506</v>
      </c>
      <c r="J28" s="138">
        <f t="shared" si="0"/>
        <v>6</v>
      </c>
      <c r="K28" s="258" t="s">
        <v>104</v>
      </c>
      <c r="L28" s="258"/>
      <c r="M28" s="258"/>
      <c r="N28" s="139">
        <f>BC28</f>
        <v>0</v>
      </c>
      <c r="O28" s="139">
        <f t="shared" si="2"/>
        <v>8</v>
      </c>
      <c r="P28" s="139">
        <f t="shared" si="3"/>
        <v>3</v>
      </c>
      <c r="Q28" s="140">
        <f>SUM(N28:P28)+J28</f>
        <v>17</v>
      </c>
      <c r="R28" s="141"/>
      <c r="S28" s="142">
        <v>45386</v>
      </c>
      <c r="T28" s="143" t="str">
        <f t="shared" si="38"/>
        <v>1-2</v>
      </c>
      <c r="U28" s="143">
        <f t="shared" si="39"/>
        <v>506</v>
      </c>
      <c r="V28" s="144">
        <f t="shared" si="40"/>
        <v>6</v>
      </c>
      <c r="W28" s="258" t="s">
        <v>105</v>
      </c>
      <c r="X28" s="258"/>
      <c r="Y28" s="258"/>
      <c r="Z28" s="145">
        <f>N28</f>
        <v>0</v>
      </c>
      <c r="AA28" s="146">
        <f t="shared" si="9"/>
        <v>8</v>
      </c>
      <c r="AB28" s="146">
        <f t="shared" si="10"/>
        <v>3</v>
      </c>
      <c r="AC28" s="147">
        <f>SUM(Z28:AB28)+V28</f>
        <v>17</v>
      </c>
      <c r="AD28" s="141"/>
      <c r="AE28" s="148">
        <v>45428</v>
      </c>
      <c r="AF28" s="47" t="str">
        <f t="shared" si="29"/>
        <v>1-2</v>
      </c>
      <c r="AG28" s="47">
        <f t="shared" si="30"/>
        <v>506</v>
      </c>
      <c r="AH28" s="134">
        <f t="shared" si="31"/>
        <v>6</v>
      </c>
      <c r="AI28" s="258" t="s">
        <v>106</v>
      </c>
      <c r="AJ28" s="258"/>
      <c r="AK28" s="258"/>
      <c r="AL28" s="47">
        <f t="shared" si="32"/>
        <v>0</v>
      </c>
      <c r="AM28" s="48">
        <f t="shared" si="33"/>
        <v>8</v>
      </c>
      <c r="AN28" s="48">
        <f t="shared" si="34"/>
        <v>4</v>
      </c>
      <c r="AO28" s="49">
        <f t="shared" si="18"/>
        <v>18</v>
      </c>
      <c r="AP28" s="50">
        <f t="shared" si="19"/>
        <v>52</v>
      </c>
      <c r="AQ28" s="73"/>
      <c r="AR28" s="52"/>
      <c r="AS28" s="181"/>
      <c r="AT28" s="181"/>
      <c r="AU28" s="101"/>
      <c r="AV28" s="101"/>
      <c r="AW28" s="101"/>
      <c r="AX28" s="102"/>
      <c r="AY28" s="103"/>
      <c r="AZ28" s="104"/>
      <c r="BA28" s="78"/>
      <c r="BB28" s="79"/>
      <c r="BC28" s="105"/>
      <c r="BD28" s="184"/>
      <c r="BE28" s="184"/>
      <c r="BF28" s="61"/>
      <c r="BG28" s="61"/>
      <c r="BH28" s="62"/>
    </row>
    <row r="29" spans="1:60" s="71" customFormat="1" ht="49.5" customHeight="1" thickBot="1">
      <c r="A29" s="132">
        <v>8</v>
      </c>
      <c r="B29" s="226" t="s">
        <v>63</v>
      </c>
      <c r="C29" s="34" t="s">
        <v>53</v>
      </c>
      <c r="D29" s="72" t="s">
        <v>54</v>
      </c>
      <c r="E29" s="35">
        <v>1</v>
      </c>
      <c r="F29" s="35">
        <v>2</v>
      </c>
      <c r="G29" s="36">
        <v>45355</v>
      </c>
      <c r="H29" s="37" t="s">
        <v>51</v>
      </c>
      <c r="I29" s="38">
        <v>507</v>
      </c>
      <c r="J29" s="38">
        <f t="shared" si="35"/>
        <v>6</v>
      </c>
      <c r="K29" s="258" t="s">
        <v>104</v>
      </c>
      <c r="L29" s="258"/>
      <c r="M29" s="258"/>
      <c r="N29" s="39">
        <v>6</v>
      </c>
      <c r="O29" s="39">
        <f t="shared" si="36"/>
        <v>8</v>
      </c>
      <c r="P29" s="39">
        <f t="shared" si="37"/>
        <v>3</v>
      </c>
      <c r="Q29" s="40">
        <f t="shared" si="4"/>
        <v>23</v>
      </c>
      <c r="R29" s="41"/>
      <c r="S29" s="42">
        <v>45383</v>
      </c>
      <c r="T29" s="43" t="str">
        <f t="shared" si="38"/>
        <v>3-4</v>
      </c>
      <c r="U29" s="43">
        <f t="shared" si="39"/>
        <v>507</v>
      </c>
      <c r="V29" s="172">
        <f t="shared" si="40"/>
        <v>6</v>
      </c>
      <c r="W29" s="258" t="s">
        <v>105</v>
      </c>
      <c r="X29" s="258"/>
      <c r="Y29" s="258"/>
      <c r="Z29" s="173">
        <f>N29</f>
        <v>6</v>
      </c>
      <c r="AA29" s="44">
        <f t="shared" si="41"/>
        <v>8</v>
      </c>
      <c r="AB29" s="44">
        <f t="shared" si="42"/>
        <v>3</v>
      </c>
      <c r="AC29" s="45">
        <f t="shared" si="11"/>
        <v>23</v>
      </c>
      <c r="AD29" s="41"/>
      <c r="AE29" s="46">
        <v>45425</v>
      </c>
      <c r="AF29" s="47" t="str">
        <f t="shared" si="29"/>
        <v>3-4</v>
      </c>
      <c r="AG29" s="47">
        <f t="shared" si="30"/>
        <v>507</v>
      </c>
      <c r="AH29" s="134">
        <f t="shared" si="31"/>
        <v>6</v>
      </c>
      <c r="AI29" s="258" t="s">
        <v>106</v>
      </c>
      <c r="AJ29" s="258"/>
      <c r="AK29" s="258"/>
      <c r="AL29" s="47">
        <f t="shared" si="32"/>
        <v>6</v>
      </c>
      <c r="AM29" s="48">
        <f t="shared" si="33"/>
        <v>8</v>
      </c>
      <c r="AN29" s="48">
        <f t="shared" si="34"/>
        <v>4</v>
      </c>
      <c r="AO29" s="49">
        <f t="shared" si="18"/>
        <v>24</v>
      </c>
      <c r="AP29" s="50">
        <f t="shared" si="19"/>
        <v>70</v>
      </c>
      <c r="AQ29" s="73"/>
      <c r="AR29" s="52"/>
      <c r="AS29" s="181"/>
      <c r="AT29" s="181"/>
      <c r="AU29" s="101"/>
      <c r="AV29" s="101"/>
      <c r="AW29" s="101"/>
      <c r="AX29" s="102"/>
      <c r="AY29" s="103"/>
      <c r="AZ29" s="104"/>
      <c r="BA29" s="78"/>
      <c r="BB29" s="79"/>
      <c r="BC29" s="105"/>
      <c r="BD29" s="184"/>
      <c r="BE29" s="184"/>
      <c r="BF29" s="61"/>
      <c r="BG29" s="61"/>
      <c r="BH29" s="62"/>
    </row>
    <row r="30" spans="1:60" s="71" customFormat="1" ht="54.75" customHeight="1" thickBot="1">
      <c r="A30" s="132">
        <v>9</v>
      </c>
      <c r="B30" s="223" t="s">
        <v>64</v>
      </c>
      <c r="C30" s="34" t="s">
        <v>53</v>
      </c>
      <c r="D30" s="171" t="s">
        <v>65</v>
      </c>
      <c r="E30" s="35">
        <v>1</v>
      </c>
      <c r="F30" s="35">
        <v>2</v>
      </c>
      <c r="G30" s="36">
        <v>45352</v>
      </c>
      <c r="H30" s="37" t="s">
        <v>51</v>
      </c>
      <c r="I30" s="38">
        <v>202</v>
      </c>
      <c r="J30" s="38">
        <f t="shared" si="35"/>
        <v>6</v>
      </c>
      <c r="K30" s="258" t="s">
        <v>104</v>
      </c>
      <c r="L30" s="258"/>
      <c r="M30" s="258"/>
      <c r="N30" s="39">
        <v>6</v>
      </c>
      <c r="O30" s="39">
        <f t="shared" si="36"/>
        <v>8</v>
      </c>
      <c r="P30" s="39">
        <f t="shared" si="37"/>
        <v>3</v>
      </c>
      <c r="Q30" s="40">
        <f t="shared" si="4"/>
        <v>23</v>
      </c>
      <c r="R30" s="41"/>
      <c r="S30" s="42">
        <v>45394</v>
      </c>
      <c r="T30" s="43" t="str">
        <f t="shared" si="38"/>
        <v>3-4</v>
      </c>
      <c r="U30" s="43">
        <f t="shared" si="39"/>
        <v>202</v>
      </c>
      <c r="V30" s="172">
        <f t="shared" si="40"/>
        <v>6</v>
      </c>
      <c r="W30" s="258" t="s">
        <v>105</v>
      </c>
      <c r="X30" s="258"/>
      <c r="Y30" s="258"/>
      <c r="Z30" s="173">
        <v>6</v>
      </c>
      <c r="AA30" s="44">
        <f t="shared" si="41"/>
        <v>8</v>
      </c>
      <c r="AB30" s="44">
        <f t="shared" si="42"/>
        <v>3</v>
      </c>
      <c r="AC30" s="45">
        <f t="shared" si="11"/>
        <v>23</v>
      </c>
      <c r="AD30" s="41"/>
      <c r="AE30" s="81">
        <v>45429</v>
      </c>
      <c r="AF30" s="47" t="str">
        <f t="shared" si="29"/>
        <v>3-4</v>
      </c>
      <c r="AG30" s="47">
        <f t="shared" si="30"/>
        <v>202</v>
      </c>
      <c r="AH30" s="134">
        <f t="shared" si="31"/>
        <v>6</v>
      </c>
      <c r="AI30" s="258" t="s">
        <v>106</v>
      </c>
      <c r="AJ30" s="258"/>
      <c r="AK30" s="258"/>
      <c r="AL30" s="47">
        <f t="shared" si="32"/>
        <v>6</v>
      </c>
      <c r="AM30" s="48">
        <f t="shared" si="33"/>
        <v>8</v>
      </c>
      <c r="AN30" s="48">
        <f t="shared" si="34"/>
        <v>4</v>
      </c>
      <c r="AO30" s="49">
        <f t="shared" si="18"/>
        <v>24</v>
      </c>
      <c r="AP30" s="50">
        <f t="shared" si="19"/>
        <v>70</v>
      </c>
      <c r="AQ30" s="73"/>
      <c r="AR30" s="52"/>
      <c r="AS30" s="181"/>
      <c r="AT30" s="181"/>
      <c r="AU30" s="101"/>
      <c r="AV30" s="101"/>
      <c r="AW30" s="101"/>
      <c r="AX30" s="102"/>
      <c r="AY30" s="103"/>
      <c r="AZ30" s="104"/>
      <c r="BA30" s="78"/>
      <c r="BB30" s="79"/>
      <c r="BC30" s="105"/>
      <c r="BD30" s="184"/>
      <c r="BE30" s="184"/>
      <c r="BF30" s="61"/>
      <c r="BG30" s="61"/>
      <c r="BH30" s="62"/>
    </row>
    <row r="31" spans="1:60" s="71" customFormat="1" ht="36.75" customHeight="1" thickBot="1">
      <c r="A31" s="132">
        <v>10</v>
      </c>
      <c r="B31" s="223" t="s">
        <v>66</v>
      </c>
      <c r="C31" s="34" t="s">
        <v>50</v>
      </c>
      <c r="D31" s="72" t="s">
        <v>67</v>
      </c>
      <c r="E31" s="35">
        <v>1</v>
      </c>
      <c r="F31" s="35">
        <v>2</v>
      </c>
      <c r="G31" s="36">
        <v>45352</v>
      </c>
      <c r="H31" s="37" t="s">
        <v>48</v>
      </c>
      <c r="I31" s="38">
        <v>501</v>
      </c>
      <c r="J31" s="38">
        <f t="shared" si="35"/>
        <v>6</v>
      </c>
      <c r="K31" s="258" t="s">
        <v>104</v>
      </c>
      <c r="L31" s="258"/>
      <c r="M31" s="258"/>
      <c r="N31" s="39">
        <v>6</v>
      </c>
      <c r="O31" s="39">
        <f t="shared" si="36"/>
        <v>8</v>
      </c>
      <c r="P31" s="39">
        <f t="shared" si="37"/>
        <v>3</v>
      </c>
      <c r="Q31" s="40">
        <f t="shared" si="4"/>
        <v>23</v>
      </c>
      <c r="R31" s="41"/>
      <c r="S31" s="42">
        <v>45387</v>
      </c>
      <c r="T31" s="43" t="str">
        <f t="shared" si="38"/>
        <v>5-6</v>
      </c>
      <c r="U31" s="43">
        <f t="shared" si="39"/>
        <v>501</v>
      </c>
      <c r="V31" s="172">
        <f t="shared" si="40"/>
        <v>6</v>
      </c>
      <c r="W31" s="258" t="s">
        <v>43</v>
      </c>
      <c r="X31" s="258"/>
      <c r="Y31" s="258"/>
      <c r="Z31" s="173">
        <f>N31</f>
        <v>6</v>
      </c>
      <c r="AA31" s="44">
        <f t="shared" si="41"/>
        <v>8</v>
      </c>
      <c r="AB31" s="44">
        <f t="shared" si="42"/>
        <v>3</v>
      </c>
      <c r="AC31" s="45">
        <f t="shared" si="11"/>
        <v>23</v>
      </c>
      <c r="AD31" s="41"/>
      <c r="AE31" s="81">
        <v>45429</v>
      </c>
      <c r="AF31" s="47" t="str">
        <f t="shared" si="29"/>
        <v>5-6</v>
      </c>
      <c r="AG31" s="47">
        <f t="shared" si="30"/>
        <v>501</v>
      </c>
      <c r="AH31" s="134">
        <f t="shared" si="31"/>
        <v>6</v>
      </c>
      <c r="AI31" s="258" t="s">
        <v>106</v>
      </c>
      <c r="AJ31" s="258"/>
      <c r="AK31" s="258"/>
      <c r="AL31" s="47">
        <f t="shared" si="32"/>
        <v>6</v>
      </c>
      <c r="AM31" s="48">
        <f t="shared" si="33"/>
        <v>8</v>
      </c>
      <c r="AN31" s="48">
        <f t="shared" si="34"/>
        <v>4</v>
      </c>
      <c r="AO31" s="49">
        <f t="shared" si="18"/>
        <v>24</v>
      </c>
      <c r="AP31" s="50">
        <f t="shared" si="19"/>
        <v>70</v>
      </c>
      <c r="AQ31" s="73"/>
      <c r="AR31" s="52"/>
      <c r="AS31" s="181"/>
      <c r="AT31" s="181"/>
      <c r="AU31" s="101"/>
      <c r="AV31" s="101"/>
      <c r="AW31" s="101"/>
      <c r="AX31" s="102"/>
      <c r="AY31" s="103"/>
      <c r="AZ31" s="104"/>
      <c r="BA31" s="78"/>
      <c r="BB31" s="79"/>
      <c r="BC31" s="105"/>
      <c r="BD31" s="184"/>
      <c r="BE31" s="184"/>
      <c r="BF31" s="61"/>
      <c r="BG31" s="61"/>
      <c r="BH31" s="62"/>
    </row>
    <row r="32" spans="1:60" s="71" customFormat="1" ht="165.75" customHeight="1" thickBot="1">
      <c r="A32" s="229">
        <v>11</v>
      </c>
      <c r="B32" s="221" t="s">
        <v>56</v>
      </c>
      <c r="C32" s="174" t="s">
        <v>41</v>
      </c>
      <c r="D32" s="95" t="s">
        <v>83</v>
      </c>
      <c r="E32" s="175">
        <v>1</v>
      </c>
      <c r="F32" s="175">
        <v>2</v>
      </c>
      <c r="G32" s="259" t="s">
        <v>98</v>
      </c>
      <c r="H32" s="259"/>
      <c r="I32" s="259"/>
      <c r="J32" s="259"/>
      <c r="K32" s="259"/>
      <c r="L32" s="259"/>
      <c r="M32" s="259"/>
      <c r="N32" s="259"/>
      <c r="O32" s="96">
        <v>20</v>
      </c>
      <c r="P32" s="96">
        <v>3</v>
      </c>
      <c r="Q32" s="97">
        <f t="shared" si="4"/>
        <v>23</v>
      </c>
      <c r="R32" s="35"/>
      <c r="S32" s="260" t="s">
        <v>99</v>
      </c>
      <c r="T32" s="260"/>
      <c r="U32" s="260"/>
      <c r="V32" s="260"/>
      <c r="W32" s="260"/>
      <c r="X32" s="260"/>
      <c r="Y32" s="260"/>
      <c r="Z32" s="260"/>
      <c r="AA32" s="98">
        <v>20</v>
      </c>
      <c r="AB32" s="98">
        <v>3</v>
      </c>
      <c r="AC32" s="99">
        <f t="shared" si="11"/>
        <v>23</v>
      </c>
      <c r="AD32" s="100"/>
      <c r="AE32" s="261" t="s">
        <v>100</v>
      </c>
      <c r="AF32" s="261"/>
      <c r="AG32" s="261"/>
      <c r="AH32" s="261"/>
      <c r="AI32" s="261"/>
      <c r="AJ32" s="261"/>
      <c r="AK32" s="261"/>
      <c r="AL32" s="261"/>
      <c r="AM32" s="176">
        <v>20</v>
      </c>
      <c r="AN32" s="177">
        <v>4</v>
      </c>
      <c r="AO32" s="178">
        <f t="shared" si="18"/>
        <v>24</v>
      </c>
      <c r="AP32" s="179">
        <f t="shared" si="19"/>
        <v>70</v>
      </c>
      <c r="AQ32" s="73"/>
      <c r="AR32" s="52"/>
      <c r="AS32" s="181"/>
      <c r="AT32" s="181"/>
      <c r="AU32" s="101"/>
      <c r="AV32" s="101"/>
      <c r="AW32" s="101"/>
      <c r="AX32" s="102"/>
      <c r="AY32" s="103"/>
      <c r="AZ32" s="104"/>
      <c r="BA32" s="78"/>
      <c r="BB32" s="79"/>
      <c r="BC32" s="105"/>
      <c r="BD32" s="184"/>
      <c r="BE32" s="184"/>
      <c r="BF32" s="61"/>
      <c r="BG32" s="61"/>
      <c r="BH32" s="62"/>
    </row>
    <row r="33" spans="1:60" s="71" customFormat="1" ht="86.25" customHeight="1" thickBot="1" thickTop="1">
      <c r="A33" s="230">
        <v>1</v>
      </c>
      <c r="B33" s="223" t="s">
        <v>40</v>
      </c>
      <c r="C33" s="34" t="s">
        <v>41</v>
      </c>
      <c r="D33" s="72" t="s">
        <v>97</v>
      </c>
      <c r="E33" s="35">
        <v>2</v>
      </c>
      <c r="F33" s="35">
        <v>1</v>
      </c>
      <c r="G33" s="36">
        <v>45355</v>
      </c>
      <c r="H33" s="37" t="s">
        <v>51</v>
      </c>
      <c r="I33" s="38">
        <v>501</v>
      </c>
      <c r="J33" s="38">
        <f aca="true" t="shared" si="43" ref="J33:J48">$AU$4</f>
        <v>6</v>
      </c>
      <c r="K33" s="258" t="s">
        <v>104</v>
      </c>
      <c r="L33" s="258"/>
      <c r="M33" s="258"/>
      <c r="N33" s="39">
        <v>6</v>
      </c>
      <c r="O33" s="39">
        <f aca="true" t="shared" si="44" ref="O33:O48">$AV$4</f>
        <v>8</v>
      </c>
      <c r="P33" s="39">
        <f aca="true" t="shared" si="45" ref="P33:P48">$AW$4</f>
        <v>3</v>
      </c>
      <c r="Q33" s="40">
        <f t="shared" si="4"/>
        <v>23</v>
      </c>
      <c r="R33" s="41"/>
      <c r="S33" s="42">
        <v>45383</v>
      </c>
      <c r="T33" s="43" t="str">
        <f aca="true" t="shared" si="46" ref="T33:T42">H33</f>
        <v>3-4</v>
      </c>
      <c r="U33" s="43">
        <f aca="true" t="shared" si="47" ref="U33:U42">I33</f>
        <v>501</v>
      </c>
      <c r="V33" s="43">
        <f aca="true" t="shared" si="48" ref="V33:V42">J33</f>
        <v>6</v>
      </c>
      <c r="W33" s="258" t="s">
        <v>105</v>
      </c>
      <c r="X33" s="258"/>
      <c r="Y33" s="258"/>
      <c r="Z33" s="43">
        <f aca="true" t="shared" si="49" ref="Z33:Z42">N33</f>
        <v>6</v>
      </c>
      <c r="AA33" s="44">
        <f aca="true" t="shared" si="50" ref="AA33:AA48">$AV$4</f>
        <v>8</v>
      </c>
      <c r="AB33" s="44">
        <f aca="true" t="shared" si="51" ref="AB33:AB48">$AW$4</f>
        <v>3</v>
      </c>
      <c r="AC33" s="45">
        <f t="shared" si="11"/>
        <v>23</v>
      </c>
      <c r="AD33" s="41"/>
      <c r="AE33" s="46">
        <v>45425</v>
      </c>
      <c r="AF33" s="47" t="str">
        <f aca="true" t="shared" si="52" ref="AF33:AF42">H33</f>
        <v>3-4</v>
      </c>
      <c r="AG33" s="47">
        <f aca="true" t="shared" si="53" ref="AG33:AG42">I33</f>
        <v>501</v>
      </c>
      <c r="AH33" s="47">
        <f aca="true" t="shared" si="54" ref="AH33:AH42">J33</f>
        <v>6</v>
      </c>
      <c r="AI33" s="258" t="s">
        <v>106</v>
      </c>
      <c r="AJ33" s="258"/>
      <c r="AK33" s="258"/>
      <c r="AL33" s="47">
        <f aca="true" t="shared" si="55" ref="AL33:AL42">Z33</f>
        <v>6</v>
      </c>
      <c r="AM33" s="48">
        <f aca="true" t="shared" si="56" ref="AM33:AM48">$AV$4</f>
        <v>8</v>
      </c>
      <c r="AN33" s="48">
        <f aca="true" t="shared" si="57" ref="AN33:AN48">$AW$4+1</f>
        <v>4</v>
      </c>
      <c r="AO33" s="49">
        <f t="shared" si="18"/>
        <v>24</v>
      </c>
      <c r="AP33" s="50">
        <f t="shared" si="19"/>
        <v>70</v>
      </c>
      <c r="AQ33" s="51">
        <f aca="true" t="shared" si="58" ref="AQ33:AQ54">E33</f>
        <v>2</v>
      </c>
      <c r="AR33" s="52">
        <f aca="true" t="shared" si="59" ref="AR33:AR54">F33</f>
        <v>1</v>
      </c>
      <c r="AS33" s="109">
        <v>35</v>
      </c>
      <c r="AT33" s="109">
        <v>35</v>
      </c>
      <c r="AU33" s="106" t="str">
        <f>TEXT(G33,"ДДДДДДД")</f>
        <v>понедельник</v>
      </c>
      <c r="AV33" s="106" t="str">
        <f>TEXT(S33,"ДДДДДДД")</f>
        <v>понедельник</v>
      </c>
      <c r="AW33" s="106" t="str">
        <f>TEXT(AE33,"ДДДДДДД")</f>
        <v>понедельник</v>
      </c>
      <c r="AX33" s="107">
        <v>4</v>
      </c>
      <c r="AY33" s="108" t="str">
        <f aca="true" t="shared" si="60" ref="AY33:AY42">IF(AX33=3,"5-6",IF(AX33=4,"7-8","9-10"))</f>
        <v>7-8</v>
      </c>
      <c r="AZ33" s="110">
        <v>211</v>
      </c>
      <c r="BA33" s="126" t="s">
        <v>45</v>
      </c>
      <c r="BB33" s="126" t="s">
        <v>46</v>
      </c>
      <c r="BC33" s="109">
        <v>6</v>
      </c>
      <c r="BD33" s="185">
        <v>35</v>
      </c>
      <c r="BE33" s="186">
        <v>36</v>
      </c>
      <c r="BF33" s="61"/>
      <c r="BG33" s="61"/>
      <c r="BH33" s="62"/>
    </row>
    <row r="34" spans="1:60" s="71" customFormat="1" ht="39.75" customHeight="1" thickBot="1">
      <c r="A34" s="231">
        <v>2</v>
      </c>
      <c r="B34" s="223" t="s">
        <v>69</v>
      </c>
      <c r="C34" s="34" t="s">
        <v>50</v>
      </c>
      <c r="D34" s="171" t="s">
        <v>70</v>
      </c>
      <c r="E34" s="35">
        <v>2</v>
      </c>
      <c r="F34" s="35">
        <v>1</v>
      </c>
      <c r="G34" s="36">
        <v>45356</v>
      </c>
      <c r="H34" s="37" t="s">
        <v>42</v>
      </c>
      <c r="I34" s="38">
        <v>102</v>
      </c>
      <c r="J34" s="38">
        <f t="shared" si="43"/>
        <v>6</v>
      </c>
      <c r="K34" s="258" t="s">
        <v>104</v>
      </c>
      <c r="L34" s="258"/>
      <c r="M34" s="258"/>
      <c r="N34" s="39">
        <f aca="true" t="shared" si="61" ref="N34:N42">BC34</f>
        <v>6</v>
      </c>
      <c r="O34" s="39">
        <f t="shared" si="44"/>
        <v>8</v>
      </c>
      <c r="P34" s="39">
        <f t="shared" si="45"/>
        <v>3</v>
      </c>
      <c r="Q34" s="40">
        <f t="shared" si="4"/>
        <v>23</v>
      </c>
      <c r="R34" s="41"/>
      <c r="S34" s="42">
        <v>45384</v>
      </c>
      <c r="T34" s="43" t="str">
        <f t="shared" si="46"/>
        <v>1-2</v>
      </c>
      <c r="U34" s="43">
        <f t="shared" si="47"/>
        <v>102</v>
      </c>
      <c r="V34" s="43">
        <f t="shared" si="48"/>
        <v>6</v>
      </c>
      <c r="W34" s="258" t="s">
        <v>105</v>
      </c>
      <c r="X34" s="258"/>
      <c r="Y34" s="258"/>
      <c r="Z34" s="43">
        <f t="shared" si="49"/>
        <v>6</v>
      </c>
      <c r="AA34" s="44">
        <f t="shared" si="50"/>
        <v>8</v>
      </c>
      <c r="AB34" s="44">
        <f t="shared" si="51"/>
        <v>3</v>
      </c>
      <c r="AC34" s="45">
        <f t="shared" si="11"/>
        <v>23</v>
      </c>
      <c r="AD34" s="41"/>
      <c r="AE34" s="46">
        <v>45426</v>
      </c>
      <c r="AF34" s="47" t="str">
        <f t="shared" si="52"/>
        <v>1-2</v>
      </c>
      <c r="AG34" s="47">
        <f t="shared" si="53"/>
        <v>102</v>
      </c>
      <c r="AH34" s="47">
        <f t="shared" si="54"/>
        <v>6</v>
      </c>
      <c r="AI34" s="258" t="s">
        <v>106</v>
      </c>
      <c r="AJ34" s="258"/>
      <c r="AK34" s="258"/>
      <c r="AL34" s="47">
        <f t="shared" si="55"/>
        <v>6</v>
      </c>
      <c r="AM34" s="48">
        <f t="shared" si="56"/>
        <v>8</v>
      </c>
      <c r="AN34" s="48">
        <f t="shared" si="57"/>
        <v>4</v>
      </c>
      <c r="AO34" s="49">
        <f t="shared" si="18"/>
        <v>24</v>
      </c>
      <c r="AP34" s="50">
        <f t="shared" si="19"/>
        <v>70</v>
      </c>
      <c r="AQ34" s="51">
        <f t="shared" si="58"/>
        <v>2</v>
      </c>
      <c r="AR34" s="52">
        <f t="shared" si="59"/>
        <v>1</v>
      </c>
      <c r="AS34" s="65">
        <f aca="true" t="shared" si="62" ref="AS34:AS42">$AS$11</f>
        <v>35</v>
      </c>
      <c r="AT34" s="65">
        <f aca="true" t="shared" si="63" ref="AT34:AT42">$AT$11</f>
        <v>35</v>
      </c>
      <c r="AU34" s="54" t="str">
        <f>TEXT(G33,"ДДДДДДД")</f>
        <v>понедельник</v>
      </c>
      <c r="AV34" s="54" t="str">
        <f>TEXT(S33,"ДДДДДДД")</f>
        <v>понедельник</v>
      </c>
      <c r="AW34" s="54" t="str">
        <f>TEXT(AE33,"ДДДДДДД")</f>
        <v>понедельник</v>
      </c>
      <c r="AX34" s="66">
        <v>4</v>
      </c>
      <c r="AY34" s="56" t="str">
        <f t="shared" si="60"/>
        <v>7-8</v>
      </c>
      <c r="AZ34" s="57">
        <v>211</v>
      </c>
      <c r="BA34" s="67" t="e">
        <f>#REF!</f>
        <v>#REF!</v>
      </c>
      <c r="BB34" s="68" t="e">
        <f>#REF!</f>
        <v>#REF!</v>
      </c>
      <c r="BC34" s="69">
        <f aca="true" t="shared" si="64" ref="BC34:BC42">$BC$11</f>
        <v>6</v>
      </c>
      <c r="BD34" s="70">
        <f>BD33</f>
        <v>35</v>
      </c>
      <c r="BE34" s="70">
        <f>BE33</f>
        <v>36</v>
      </c>
      <c r="BF34" s="61"/>
      <c r="BG34" s="61"/>
      <c r="BH34" s="62"/>
    </row>
    <row r="35" spans="1:60" s="71" customFormat="1" ht="51.75" customHeight="1" thickBot="1">
      <c r="A35" s="231">
        <v>3</v>
      </c>
      <c r="B35" s="223" t="s">
        <v>71</v>
      </c>
      <c r="C35" s="34" t="s">
        <v>50</v>
      </c>
      <c r="D35" s="164" t="s">
        <v>68</v>
      </c>
      <c r="E35" s="35">
        <v>2</v>
      </c>
      <c r="F35" s="35">
        <v>1</v>
      </c>
      <c r="G35" s="36">
        <v>45355</v>
      </c>
      <c r="H35" s="37" t="s">
        <v>48</v>
      </c>
      <c r="I35" s="38">
        <v>504</v>
      </c>
      <c r="J35" s="38">
        <f t="shared" si="43"/>
        <v>6</v>
      </c>
      <c r="K35" s="258" t="s">
        <v>104</v>
      </c>
      <c r="L35" s="258"/>
      <c r="M35" s="258"/>
      <c r="N35" s="39">
        <f t="shared" si="61"/>
        <v>6</v>
      </c>
      <c r="O35" s="39">
        <f t="shared" si="44"/>
        <v>8</v>
      </c>
      <c r="P35" s="39">
        <f t="shared" si="45"/>
        <v>3</v>
      </c>
      <c r="Q35" s="40">
        <f t="shared" si="4"/>
        <v>23</v>
      </c>
      <c r="R35" s="41"/>
      <c r="S35" s="42">
        <v>45383</v>
      </c>
      <c r="T35" s="43" t="str">
        <f t="shared" si="46"/>
        <v>5-6</v>
      </c>
      <c r="U35" s="43">
        <f t="shared" si="47"/>
        <v>504</v>
      </c>
      <c r="V35" s="43">
        <f t="shared" si="48"/>
        <v>6</v>
      </c>
      <c r="W35" s="258" t="s">
        <v>105</v>
      </c>
      <c r="X35" s="258"/>
      <c r="Y35" s="258"/>
      <c r="Z35" s="43">
        <f t="shared" si="49"/>
        <v>6</v>
      </c>
      <c r="AA35" s="44">
        <f t="shared" si="50"/>
        <v>8</v>
      </c>
      <c r="AB35" s="44">
        <f t="shared" si="51"/>
        <v>3</v>
      </c>
      <c r="AC35" s="45">
        <f t="shared" si="11"/>
        <v>23</v>
      </c>
      <c r="AD35" s="41"/>
      <c r="AE35" s="46">
        <v>45425</v>
      </c>
      <c r="AF35" s="47" t="str">
        <f t="shared" si="52"/>
        <v>5-6</v>
      </c>
      <c r="AG35" s="47">
        <f t="shared" si="53"/>
        <v>504</v>
      </c>
      <c r="AH35" s="47">
        <f t="shared" si="54"/>
        <v>6</v>
      </c>
      <c r="AI35" s="258" t="s">
        <v>106</v>
      </c>
      <c r="AJ35" s="258"/>
      <c r="AK35" s="258"/>
      <c r="AL35" s="47">
        <f t="shared" si="55"/>
        <v>6</v>
      </c>
      <c r="AM35" s="48">
        <f t="shared" si="56"/>
        <v>8</v>
      </c>
      <c r="AN35" s="48">
        <f t="shared" si="57"/>
        <v>4</v>
      </c>
      <c r="AO35" s="49">
        <f t="shared" si="18"/>
        <v>24</v>
      </c>
      <c r="AP35" s="50">
        <f t="shared" si="19"/>
        <v>70</v>
      </c>
      <c r="AQ35" s="51">
        <f t="shared" si="58"/>
        <v>2</v>
      </c>
      <c r="AR35" s="52">
        <f t="shared" si="59"/>
        <v>1</v>
      </c>
      <c r="AS35" s="65">
        <f t="shared" si="62"/>
        <v>35</v>
      </c>
      <c r="AT35" s="65">
        <f t="shared" si="63"/>
        <v>35</v>
      </c>
      <c r="AU35" s="54" t="str">
        <f aca="true" t="shared" si="65" ref="AU35:AU41">TEXT(G36,"ДДДДДДД")</f>
        <v>пятница</v>
      </c>
      <c r="AV35" s="54" t="str">
        <f aca="true" t="shared" si="66" ref="AV35:AV42">TEXT(S35,"ДДДДДДД")</f>
        <v>понедельник</v>
      </c>
      <c r="AW35" s="54" t="str">
        <f aca="true" t="shared" si="67" ref="AW35:AW42">TEXT(AE35,"ДДДДДДД")</f>
        <v>понедельник</v>
      </c>
      <c r="AX35" s="66">
        <v>4</v>
      </c>
      <c r="AY35" s="56" t="str">
        <f t="shared" si="60"/>
        <v>7-8</v>
      </c>
      <c r="AZ35" s="57">
        <v>211</v>
      </c>
      <c r="BA35" s="67" t="e">
        <f aca="true" t="shared" si="68" ref="BA35:BA40">BA34</f>
        <v>#REF!</v>
      </c>
      <c r="BB35" s="68" t="e">
        <f aca="true" t="shared" si="69" ref="BB35:BB40">BB34</f>
        <v>#REF!</v>
      </c>
      <c r="BC35" s="69">
        <f t="shared" si="64"/>
        <v>6</v>
      </c>
      <c r="BD35" s="70" t="e">
        <f>#REF!</f>
        <v>#REF!</v>
      </c>
      <c r="BE35" s="70" t="e">
        <f>#REF!</f>
        <v>#REF!</v>
      </c>
      <c r="BF35" s="61"/>
      <c r="BG35" s="61"/>
      <c r="BH35" s="62"/>
    </row>
    <row r="36" spans="1:60" s="71" customFormat="1" ht="39.75" customHeight="1" thickBot="1">
      <c r="A36" s="231">
        <v>4</v>
      </c>
      <c r="B36" s="226" t="s">
        <v>72</v>
      </c>
      <c r="C36" s="34" t="s">
        <v>53</v>
      </c>
      <c r="D36" s="171" t="s">
        <v>73</v>
      </c>
      <c r="E36" s="35">
        <v>2</v>
      </c>
      <c r="F36" s="35">
        <v>1</v>
      </c>
      <c r="G36" s="36">
        <v>45352</v>
      </c>
      <c r="H36" s="37" t="s">
        <v>48</v>
      </c>
      <c r="I36" s="38">
        <v>504</v>
      </c>
      <c r="J36" s="38">
        <f t="shared" si="43"/>
        <v>6</v>
      </c>
      <c r="K36" s="258" t="s">
        <v>104</v>
      </c>
      <c r="L36" s="258"/>
      <c r="M36" s="258"/>
      <c r="N36" s="39">
        <f t="shared" si="61"/>
        <v>6</v>
      </c>
      <c r="O36" s="39">
        <f t="shared" si="44"/>
        <v>8</v>
      </c>
      <c r="P36" s="39">
        <f t="shared" si="45"/>
        <v>3</v>
      </c>
      <c r="Q36" s="40">
        <f t="shared" si="4"/>
        <v>23</v>
      </c>
      <c r="R36" s="41"/>
      <c r="S36" s="42">
        <v>45394</v>
      </c>
      <c r="T36" s="43" t="str">
        <f t="shared" si="46"/>
        <v>5-6</v>
      </c>
      <c r="U36" s="43">
        <f t="shared" si="47"/>
        <v>504</v>
      </c>
      <c r="V36" s="43">
        <f t="shared" si="48"/>
        <v>6</v>
      </c>
      <c r="W36" s="258" t="s">
        <v>105</v>
      </c>
      <c r="X36" s="258"/>
      <c r="Y36" s="258"/>
      <c r="Z36" s="43">
        <f t="shared" si="49"/>
        <v>6</v>
      </c>
      <c r="AA36" s="44">
        <f t="shared" si="50"/>
        <v>8</v>
      </c>
      <c r="AB36" s="44">
        <f t="shared" si="51"/>
        <v>3</v>
      </c>
      <c r="AC36" s="45">
        <f t="shared" si="11"/>
        <v>23</v>
      </c>
      <c r="AD36" s="41"/>
      <c r="AE36" s="46">
        <v>45429</v>
      </c>
      <c r="AF36" s="47" t="str">
        <f t="shared" si="52"/>
        <v>5-6</v>
      </c>
      <c r="AG36" s="47">
        <f t="shared" si="53"/>
        <v>504</v>
      </c>
      <c r="AH36" s="47">
        <f t="shared" si="54"/>
        <v>6</v>
      </c>
      <c r="AI36" s="258" t="s">
        <v>106</v>
      </c>
      <c r="AJ36" s="258"/>
      <c r="AK36" s="258"/>
      <c r="AL36" s="47">
        <f t="shared" si="55"/>
        <v>6</v>
      </c>
      <c r="AM36" s="48">
        <f t="shared" si="56"/>
        <v>8</v>
      </c>
      <c r="AN36" s="48">
        <f t="shared" si="57"/>
        <v>4</v>
      </c>
      <c r="AO36" s="49">
        <f t="shared" si="18"/>
        <v>24</v>
      </c>
      <c r="AP36" s="50">
        <f t="shared" si="19"/>
        <v>70</v>
      </c>
      <c r="AQ36" s="51">
        <f t="shared" si="58"/>
        <v>2</v>
      </c>
      <c r="AR36" s="52">
        <f t="shared" si="59"/>
        <v>1</v>
      </c>
      <c r="AS36" s="65">
        <f t="shared" si="62"/>
        <v>35</v>
      </c>
      <c r="AT36" s="65">
        <f t="shared" si="63"/>
        <v>35</v>
      </c>
      <c r="AU36" s="54" t="str">
        <f t="shared" si="65"/>
        <v>понедельник</v>
      </c>
      <c r="AV36" s="54" t="str">
        <f t="shared" si="66"/>
        <v>пятница</v>
      </c>
      <c r="AW36" s="54" t="str">
        <f t="shared" si="67"/>
        <v>пятница</v>
      </c>
      <c r="AX36" s="66">
        <v>5</v>
      </c>
      <c r="AY36" s="56" t="str">
        <f t="shared" si="60"/>
        <v>9-10</v>
      </c>
      <c r="AZ36" s="57">
        <v>211</v>
      </c>
      <c r="BA36" s="67" t="e">
        <f t="shared" si="68"/>
        <v>#REF!</v>
      </c>
      <c r="BB36" s="68" t="e">
        <f t="shared" si="69"/>
        <v>#REF!</v>
      </c>
      <c r="BC36" s="69">
        <f t="shared" si="64"/>
        <v>6</v>
      </c>
      <c r="BD36" s="70">
        <f aca="true" t="shared" si="70" ref="BD36:BD42">BD34</f>
        <v>35</v>
      </c>
      <c r="BE36" s="70">
        <f aca="true" t="shared" si="71" ref="BE36:BE42">BE34</f>
        <v>36</v>
      </c>
      <c r="BF36" s="61"/>
      <c r="BG36" s="61"/>
      <c r="BH36" s="62"/>
    </row>
    <row r="37" spans="1:60" s="71" customFormat="1" ht="39.75" customHeight="1" thickBot="1">
      <c r="A37" s="231">
        <v>5</v>
      </c>
      <c r="B37" s="223" t="s">
        <v>74</v>
      </c>
      <c r="C37" s="34" t="s">
        <v>41</v>
      </c>
      <c r="D37" s="171" t="s">
        <v>89</v>
      </c>
      <c r="E37" s="35">
        <v>2</v>
      </c>
      <c r="F37" s="35">
        <v>1</v>
      </c>
      <c r="G37" s="36">
        <v>45355</v>
      </c>
      <c r="H37" s="37" t="s">
        <v>42</v>
      </c>
      <c r="I37" s="38">
        <v>305</v>
      </c>
      <c r="J37" s="38">
        <f t="shared" si="43"/>
        <v>6</v>
      </c>
      <c r="K37" s="258" t="s">
        <v>104</v>
      </c>
      <c r="L37" s="258"/>
      <c r="M37" s="258"/>
      <c r="N37" s="39">
        <f t="shared" si="61"/>
        <v>6</v>
      </c>
      <c r="O37" s="39">
        <f t="shared" si="44"/>
        <v>8</v>
      </c>
      <c r="P37" s="39">
        <f t="shared" si="45"/>
        <v>3</v>
      </c>
      <c r="Q37" s="40">
        <f t="shared" si="4"/>
        <v>23</v>
      </c>
      <c r="R37" s="41"/>
      <c r="S37" s="42">
        <v>45383</v>
      </c>
      <c r="T37" s="43" t="str">
        <f t="shared" si="46"/>
        <v>1-2</v>
      </c>
      <c r="U37" s="43">
        <f t="shared" si="47"/>
        <v>305</v>
      </c>
      <c r="V37" s="43">
        <f t="shared" si="48"/>
        <v>6</v>
      </c>
      <c r="W37" s="258" t="s">
        <v>105</v>
      </c>
      <c r="X37" s="258"/>
      <c r="Y37" s="258"/>
      <c r="Z37" s="43">
        <f t="shared" si="49"/>
        <v>6</v>
      </c>
      <c r="AA37" s="44">
        <f t="shared" si="50"/>
        <v>8</v>
      </c>
      <c r="AB37" s="44">
        <f t="shared" si="51"/>
        <v>3</v>
      </c>
      <c r="AC37" s="45">
        <f t="shared" si="11"/>
        <v>23</v>
      </c>
      <c r="AD37" s="41"/>
      <c r="AE37" s="46">
        <v>45425</v>
      </c>
      <c r="AF37" s="47" t="str">
        <f t="shared" si="52"/>
        <v>1-2</v>
      </c>
      <c r="AG37" s="47">
        <f t="shared" si="53"/>
        <v>305</v>
      </c>
      <c r="AH37" s="47">
        <f t="shared" si="54"/>
        <v>6</v>
      </c>
      <c r="AI37" s="258" t="s">
        <v>106</v>
      </c>
      <c r="AJ37" s="258"/>
      <c r="AK37" s="258"/>
      <c r="AL37" s="47">
        <f t="shared" si="55"/>
        <v>6</v>
      </c>
      <c r="AM37" s="48">
        <f t="shared" si="56"/>
        <v>8</v>
      </c>
      <c r="AN37" s="48">
        <f t="shared" si="57"/>
        <v>4</v>
      </c>
      <c r="AO37" s="49">
        <f t="shared" si="18"/>
        <v>24</v>
      </c>
      <c r="AP37" s="50">
        <f t="shared" si="19"/>
        <v>70</v>
      </c>
      <c r="AQ37" s="51">
        <f t="shared" si="58"/>
        <v>2</v>
      </c>
      <c r="AR37" s="52">
        <f t="shared" si="59"/>
        <v>1</v>
      </c>
      <c r="AS37" s="65">
        <f t="shared" si="62"/>
        <v>35</v>
      </c>
      <c r="AT37" s="65">
        <f t="shared" si="63"/>
        <v>35</v>
      </c>
      <c r="AU37" s="54" t="str">
        <f t="shared" si="65"/>
        <v>вторник</v>
      </c>
      <c r="AV37" s="54" t="str">
        <f t="shared" si="66"/>
        <v>понедельник</v>
      </c>
      <c r="AW37" s="54" t="str">
        <f t="shared" si="67"/>
        <v>понедельник</v>
      </c>
      <c r="AX37" s="66">
        <v>4</v>
      </c>
      <c r="AY37" s="56" t="str">
        <f t="shared" si="60"/>
        <v>7-8</v>
      </c>
      <c r="AZ37" s="57">
        <v>211</v>
      </c>
      <c r="BA37" s="67" t="e">
        <f t="shared" si="68"/>
        <v>#REF!</v>
      </c>
      <c r="BB37" s="68" t="e">
        <f t="shared" si="69"/>
        <v>#REF!</v>
      </c>
      <c r="BC37" s="69">
        <f t="shared" si="64"/>
        <v>6</v>
      </c>
      <c r="BD37" s="70" t="e">
        <f t="shared" si="70"/>
        <v>#REF!</v>
      </c>
      <c r="BE37" s="70" t="e">
        <f t="shared" si="71"/>
        <v>#REF!</v>
      </c>
      <c r="BF37" s="61"/>
      <c r="BG37" s="61"/>
      <c r="BH37" s="62"/>
    </row>
    <row r="38" spans="1:60" s="71" customFormat="1" ht="60" customHeight="1" thickBot="1">
      <c r="A38" s="231">
        <v>6</v>
      </c>
      <c r="B38" s="223" t="s">
        <v>75</v>
      </c>
      <c r="C38" s="34" t="s">
        <v>41</v>
      </c>
      <c r="D38" s="171" t="s">
        <v>76</v>
      </c>
      <c r="E38" s="35">
        <v>2</v>
      </c>
      <c r="F38" s="35">
        <v>1</v>
      </c>
      <c r="G38" s="36">
        <v>45356</v>
      </c>
      <c r="H38" s="37" t="s">
        <v>48</v>
      </c>
      <c r="I38" s="38">
        <v>601</v>
      </c>
      <c r="J38" s="38">
        <f t="shared" si="43"/>
        <v>6</v>
      </c>
      <c r="K38" s="258" t="s">
        <v>104</v>
      </c>
      <c r="L38" s="258"/>
      <c r="M38" s="258"/>
      <c r="N38" s="39">
        <f t="shared" si="61"/>
        <v>6</v>
      </c>
      <c r="O38" s="39">
        <f t="shared" si="44"/>
        <v>8</v>
      </c>
      <c r="P38" s="39">
        <f t="shared" si="45"/>
        <v>3</v>
      </c>
      <c r="Q38" s="40">
        <f t="shared" si="4"/>
        <v>23</v>
      </c>
      <c r="R38" s="41"/>
      <c r="S38" s="42">
        <f>G38+AS38</f>
        <v>45391</v>
      </c>
      <c r="T38" s="43" t="str">
        <f t="shared" si="46"/>
        <v>5-6</v>
      </c>
      <c r="U38" s="43">
        <f t="shared" si="47"/>
        <v>601</v>
      </c>
      <c r="V38" s="43">
        <f t="shared" si="48"/>
        <v>6</v>
      </c>
      <c r="W38" s="258" t="s">
        <v>105</v>
      </c>
      <c r="X38" s="258"/>
      <c r="Y38" s="258"/>
      <c r="Z38" s="43">
        <f t="shared" si="49"/>
        <v>6</v>
      </c>
      <c r="AA38" s="44">
        <f t="shared" si="50"/>
        <v>8</v>
      </c>
      <c r="AB38" s="44">
        <f t="shared" si="51"/>
        <v>3</v>
      </c>
      <c r="AC38" s="45">
        <f t="shared" si="11"/>
        <v>23</v>
      </c>
      <c r="AD38" s="41"/>
      <c r="AE38" s="46">
        <v>45426</v>
      </c>
      <c r="AF38" s="47" t="str">
        <f t="shared" si="52"/>
        <v>5-6</v>
      </c>
      <c r="AG38" s="47">
        <f t="shared" si="53"/>
        <v>601</v>
      </c>
      <c r="AH38" s="47">
        <f t="shared" si="54"/>
        <v>6</v>
      </c>
      <c r="AI38" s="258" t="s">
        <v>106</v>
      </c>
      <c r="AJ38" s="258"/>
      <c r="AK38" s="258"/>
      <c r="AL38" s="47">
        <f t="shared" si="55"/>
        <v>6</v>
      </c>
      <c r="AM38" s="48">
        <f t="shared" si="56"/>
        <v>8</v>
      </c>
      <c r="AN38" s="48">
        <f t="shared" si="57"/>
        <v>4</v>
      </c>
      <c r="AO38" s="49">
        <f t="shared" si="18"/>
        <v>24</v>
      </c>
      <c r="AP38" s="50">
        <f t="shared" si="19"/>
        <v>70</v>
      </c>
      <c r="AQ38" s="51">
        <f t="shared" si="58"/>
        <v>2</v>
      </c>
      <c r="AR38" s="52">
        <f t="shared" si="59"/>
        <v>1</v>
      </c>
      <c r="AS38" s="65">
        <f t="shared" si="62"/>
        <v>35</v>
      </c>
      <c r="AT38" s="65">
        <f t="shared" si="63"/>
        <v>35</v>
      </c>
      <c r="AU38" s="54" t="str">
        <f t="shared" si="65"/>
        <v>вторник</v>
      </c>
      <c r="AV38" s="54" t="str">
        <f t="shared" si="66"/>
        <v>вторник</v>
      </c>
      <c r="AW38" s="54" t="str">
        <f t="shared" si="67"/>
        <v>вторник</v>
      </c>
      <c r="AX38" s="66">
        <v>4</v>
      </c>
      <c r="AY38" s="56" t="str">
        <f t="shared" si="60"/>
        <v>7-8</v>
      </c>
      <c r="AZ38" s="57">
        <v>211</v>
      </c>
      <c r="BA38" s="67" t="e">
        <f t="shared" si="68"/>
        <v>#REF!</v>
      </c>
      <c r="BB38" s="68" t="e">
        <f t="shared" si="69"/>
        <v>#REF!</v>
      </c>
      <c r="BC38" s="69">
        <f t="shared" si="64"/>
        <v>6</v>
      </c>
      <c r="BD38" s="70">
        <f t="shared" si="70"/>
        <v>35</v>
      </c>
      <c r="BE38" s="70">
        <f t="shared" si="71"/>
        <v>36</v>
      </c>
      <c r="BF38" s="61"/>
      <c r="BG38" s="61"/>
      <c r="BH38" s="62"/>
    </row>
    <row r="39" spans="1:60" s="71" customFormat="1" ht="39.75" customHeight="1" thickBot="1">
      <c r="A39" s="231">
        <v>7</v>
      </c>
      <c r="B39" s="223" t="s">
        <v>61</v>
      </c>
      <c r="C39" s="34" t="s">
        <v>50</v>
      </c>
      <c r="D39" s="171" t="s">
        <v>95</v>
      </c>
      <c r="E39" s="35">
        <v>2</v>
      </c>
      <c r="F39" s="35">
        <v>1</v>
      </c>
      <c r="G39" s="36">
        <v>45356</v>
      </c>
      <c r="H39" s="37" t="s">
        <v>51</v>
      </c>
      <c r="I39" s="38" t="s">
        <v>92</v>
      </c>
      <c r="J39" s="38">
        <f t="shared" si="43"/>
        <v>6</v>
      </c>
      <c r="K39" s="258" t="s">
        <v>104</v>
      </c>
      <c r="L39" s="258"/>
      <c r="M39" s="258"/>
      <c r="N39" s="39">
        <f t="shared" si="61"/>
        <v>6</v>
      </c>
      <c r="O39" s="39">
        <f t="shared" si="44"/>
        <v>8</v>
      </c>
      <c r="P39" s="39">
        <f t="shared" si="45"/>
        <v>3</v>
      </c>
      <c r="Q39" s="40">
        <f t="shared" si="4"/>
        <v>23</v>
      </c>
      <c r="R39" s="41"/>
      <c r="S39" s="42">
        <f>G39+AS39</f>
        <v>45391</v>
      </c>
      <c r="T39" s="43" t="str">
        <f t="shared" si="46"/>
        <v>3-4</v>
      </c>
      <c r="U39" s="43" t="str">
        <f t="shared" si="47"/>
        <v>507                       305</v>
      </c>
      <c r="V39" s="43">
        <f t="shared" si="48"/>
        <v>6</v>
      </c>
      <c r="W39" s="258" t="s">
        <v>105</v>
      </c>
      <c r="X39" s="258"/>
      <c r="Y39" s="258"/>
      <c r="Z39" s="43">
        <f t="shared" si="49"/>
        <v>6</v>
      </c>
      <c r="AA39" s="44">
        <f t="shared" si="50"/>
        <v>8</v>
      </c>
      <c r="AB39" s="44">
        <f t="shared" si="51"/>
        <v>3</v>
      </c>
      <c r="AC39" s="45">
        <f t="shared" si="11"/>
        <v>23</v>
      </c>
      <c r="AD39" s="41"/>
      <c r="AE39" s="46">
        <v>45426</v>
      </c>
      <c r="AF39" s="47" t="str">
        <f t="shared" si="52"/>
        <v>3-4</v>
      </c>
      <c r="AG39" s="47" t="str">
        <f t="shared" si="53"/>
        <v>507                       305</v>
      </c>
      <c r="AH39" s="47">
        <f t="shared" si="54"/>
        <v>6</v>
      </c>
      <c r="AI39" s="258" t="s">
        <v>106</v>
      </c>
      <c r="AJ39" s="258"/>
      <c r="AK39" s="258"/>
      <c r="AL39" s="47">
        <f t="shared" si="55"/>
        <v>6</v>
      </c>
      <c r="AM39" s="48">
        <f t="shared" si="56"/>
        <v>8</v>
      </c>
      <c r="AN39" s="48">
        <f t="shared" si="57"/>
        <v>4</v>
      </c>
      <c r="AO39" s="49">
        <f t="shared" si="18"/>
        <v>24</v>
      </c>
      <c r="AP39" s="50">
        <f t="shared" si="19"/>
        <v>70</v>
      </c>
      <c r="AQ39" s="51">
        <f t="shared" si="58"/>
        <v>2</v>
      </c>
      <c r="AR39" s="52">
        <f t="shared" si="59"/>
        <v>1</v>
      </c>
      <c r="AS39" s="65">
        <f t="shared" si="62"/>
        <v>35</v>
      </c>
      <c r="AT39" s="65">
        <f t="shared" si="63"/>
        <v>35</v>
      </c>
      <c r="AU39" s="54" t="str">
        <f t="shared" si="65"/>
        <v>четверг</v>
      </c>
      <c r="AV39" s="54" t="str">
        <f t="shared" si="66"/>
        <v>вторник</v>
      </c>
      <c r="AW39" s="54" t="str">
        <f t="shared" si="67"/>
        <v>вторник</v>
      </c>
      <c r="AX39" s="66">
        <v>5</v>
      </c>
      <c r="AY39" s="56" t="str">
        <f t="shared" si="60"/>
        <v>9-10</v>
      </c>
      <c r="AZ39" s="57">
        <v>211</v>
      </c>
      <c r="BA39" s="67" t="e">
        <f t="shared" si="68"/>
        <v>#REF!</v>
      </c>
      <c r="BB39" s="68" t="e">
        <f t="shared" si="69"/>
        <v>#REF!</v>
      </c>
      <c r="BC39" s="69">
        <f t="shared" si="64"/>
        <v>6</v>
      </c>
      <c r="BD39" s="70" t="e">
        <f t="shared" si="70"/>
        <v>#REF!</v>
      </c>
      <c r="BE39" s="70" t="e">
        <f t="shared" si="71"/>
        <v>#REF!</v>
      </c>
      <c r="BF39" s="61"/>
      <c r="BG39" s="61"/>
      <c r="BH39" s="62"/>
    </row>
    <row r="40" spans="1:57" ht="30" customHeight="1" thickBot="1">
      <c r="A40" s="231">
        <v>8</v>
      </c>
      <c r="B40" s="223" t="s">
        <v>77</v>
      </c>
      <c r="C40" s="34" t="s">
        <v>41</v>
      </c>
      <c r="D40" s="171" t="s">
        <v>78</v>
      </c>
      <c r="E40" s="35">
        <v>2</v>
      </c>
      <c r="F40" s="35">
        <v>1</v>
      </c>
      <c r="G40" s="36">
        <v>45358</v>
      </c>
      <c r="H40" s="37" t="s">
        <v>48</v>
      </c>
      <c r="I40" s="38">
        <v>103</v>
      </c>
      <c r="J40" s="38">
        <f t="shared" si="43"/>
        <v>6</v>
      </c>
      <c r="K40" s="258" t="s">
        <v>104</v>
      </c>
      <c r="L40" s="258"/>
      <c r="M40" s="258"/>
      <c r="N40" s="39">
        <f t="shared" si="61"/>
        <v>6</v>
      </c>
      <c r="O40" s="39">
        <f t="shared" si="44"/>
        <v>8</v>
      </c>
      <c r="P40" s="39">
        <f t="shared" si="45"/>
        <v>3</v>
      </c>
      <c r="Q40" s="40">
        <f t="shared" si="4"/>
        <v>23</v>
      </c>
      <c r="R40" s="41"/>
      <c r="S40" s="42">
        <v>45386</v>
      </c>
      <c r="T40" s="43" t="str">
        <f t="shared" si="46"/>
        <v>5-6</v>
      </c>
      <c r="U40" s="43">
        <f t="shared" si="47"/>
        <v>103</v>
      </c>
      <c r="V40" s="43">
        <f t="shared" si="48"/>
        <v>6</v>
      </c>
      <c r="W40" s="258" t="s">
        <v>105</v>
      </c>
      <c r="X40" s="258"/>
      <c r="Y40" s="258"/>
      <c r="Z40" s="43">
        <f t="shared" si="49"/>
        <v>6</v>
      </c>
      <c r="AA40" s="44">
        <f t="shared" si="50"/>
        <v>8</v>
      </c>
      <c r="AB40" s="44">
        <f t="shared" si="51"/>
        <v>3</v>
      </c>
      <c r="AC40" s="45">
        <f t="shared" si="11"/>
        <v>23</v>
      </c>
      <c r="AD40" s="41"/>
      <c r="AE40" s="46">
        <v>45428</v>
      </c>
      <c r="AF40" s="47" t="str">
        <f t="shared" si="52"/>
        <v>5-6</v>
      </c>
      <c r="AG40" s="47">
        <f t="shared" si="53"/>
        <v>103</v>
      </c>
      <c r="AH40" s="47">
        <f t="shared" si="54"/>
        <v>6</v>
      </c>
      <c r="AI40" s="258" t="s">
        <v>106</v>
      </c>
      <c r="AJ40" s="258"/>
      <c r="AK40" s="258"/>
      <c r="AL40" s="47">
        <f t="shared" si="55"/>
        <v>6</v>
      </c>
      <c r="AM40" s="48">
        <f t="shared" si="56"/>
        <v>8</v>
      </c>
      <c r="AN40" s="48">
        <f t="shared" si="57"/>
        <v>4</v>
      </c>
      <c r="AO40" s="49">
        <f t="shared" si="18"/>
        <v>24</v>
      </c>
      <c r="AP40" s="50">
        <f t="shared" si="19"/>
        <v>70</v>
      </c>
      <c r="AQ40" s="51">
        <f t="shared" si="58"/>
        <v>2</v>
      </c>
      <c r="AR40" s="52">
        <f t="shared" si="59"/>
        <v>1</v>
      </c>
      <c r="AS40" s="65">
        <f t="shared" si="62"/>
        <v>35</v>
      </c>
      <c r="AT40" s="65">
        <f t="shared" si="63"/>
        <v>35</v>
      </c>
      <c r="AU40" s="54" t="str">
        <f t="shared" si="65"/>
        <v>четверг</v>
      </c>
      <c r="AV40" s="54" t="str">
        <f t="shared" si="66"/>
        <v>четверг</v>
      </c>
      <c r="AW40" s="54" t="str">
        <f t="shared" si="67"/>
        <v>четверг</v>
      </c>
      <c r="AX40" s="66">
        <v>4</v>
      </c>
      <c r="AY40" s="56" t="str">
        <f t="shared" si="60"/>
        <v>7-8</v>
      </c>
      <c r="AZ40" s="57">
        <v>211</v>
      </c>
      <c r="BA40" s="67" t="e">
        <f t="shared" si="68"/>
        <v>#REF!</v>
      </c>
      <c r="BB40" s="68" t="e">
        <f t="shared" si="69"/>
        <v>#REF!</v>
      </c>
      <c r="BC40" s="69">
        <f t="shared" si="64"/>
        <v>6</v>
      </c>
      <c r="BD40" s="70">
        <f t="shared" si="70"/>
        <v>35</v>
      </c>
      <c r="BE40" s="70">
        <f t="shared" si="71"/>
        <v>36</v>
      </c>
    </row>
    <row r="41" spans="1:57" ht="35.25" customHeight="1" thickBot="1">
      <c r="A41" s="232">
        <v>9</v>
      </c>
      <c r="B41" s="226" t="s">
        <v>60</v>
      </c>
      <c r="C41" s="34" t="s">
        <v>53</v>
      </c>
      <c r="D41" s="171" t="s">
        <v>88</v>
      </c>
      <c r="E41" s="35">
        <v>2</v>
      </c>
      <c r="F41" s="35">
        <v>1</v>
      </c>
      <c r="G41" s="36">
        <v>45358</v>
      </c>
      <c r="H41" s="37" t="s">
        <v>51</v>
      </c>
      <c r="I41" s="38">
        <v>504</v>
      </c>
      <c r="J41" s="38">
        <f t="shared" si="43"/>
        <v>6</v>
      </c>
      <c r="K41" s="258" t="s">
        <v>104</v>
      </c>
      <c r="L41" s="258"/>
      <c r="M41" s="258"/>
      <c r="N41" s="39">
        <f t="shared" si="61"/>
        <v>6</v>
      </c>
      <c r="O41" s="39">
        <f t="shared" si="44"/>
        <v>8</v>
      </c>
      <c r="P41" s="39">
        <f t="shared" si="45"/>
        <v>3</v>
      </c>
      <c r="Q41" s="40">
        <f t="shared" si="4"/>
        <v>23</v>
      </c>
      <c r="R41" s="41"/>
      <c r="S41" s="42">
        <v>45386</v>
      </c>
      <c r="T41" s="43" t="str">
        <f t="shared" si="46"/>
        <v>3-4</v>
      </c>
      <c r="U41" s="43">
        <f t="shared" si="47"/>
        <v>504</v>
      </c>
      <c r="V41" s="43">
        <f t="shared" si="48"/>
        <v>6</v>
      </c>
      <c r="W41" s="258" t="s">
        <v>105</v>
      </c>
      <c r="X41" s="258"/>
      <c r="Y41" s="258"/>
      <c r="Z41" s="43">
        <f t="shared" si="49"/>
        <v>6</v>
      </c>
      <c r="AA41" s="44">
        <f t="shared" si="50"/>
        <v>8</v>
      </c>
      <c r="AB41" s="44">
        <f t="shared" si="51"/>
        <v>3</v>
      </c>
      <c r="AC41" s="45">
        <f t="shared" si="11"/>
        <v>23</v>
      </c>
      <c r="AD41" s="41"/>
      <c r="AE41" s="46">
        <v>45428</v>
      </c>
      <c r="AF41" s="47" t="str">
        <f t="shared" si="52"/>
        <v>3-4</v>
      </c>
      <c r="AG41" s="47">
        <f t="shared" si="53"/>
        <v>504</v>
      </c>
      <c r="AH41" s="47">
        <f t="shared" si="54"/>
        <v>6</v>
      </c>
      <c r="AI41" s="258" t="s">
        <v>106</v>
      </c>
      <c r="AJ41" s="258"/>
      <c r="AK41" s="258"/>
      <c r="AL41" s="47">
        <f t="shared" si="55"/>
        <v>6</v>
      </c>
      <c r="AM41" s="48">
        <f t="shared" si="56"/>
        <v>8</v>
      </c>
      <c r="AN41" s="48">
        <f t="shared" si="57"/>
        <v>4</v>
      </c>
      <c r="AO41" s="49">
        <f t="shared" si="18"/>
        <v>24</v>
      </c>
      <c r="AP41" s="50">
        <f t="shared" si="19"/>
        <v>70</v>
      </c>
      <c r="AQ41" s="73">
        <f t="shared" si="58"/>
        <v>2</v>
      </c>
      <c r="AR41" s="52">
        <f t="shared" si="59"/>
        <v>1</v>
      </c>
      <c r="AS41" s="65">
        <f t="shared" si="62"/>
        <v>35</v>
      </c>
      <c r="AT41" s="65">
        <f t="shared" si="63"/>
        <v>35</v>
      </c>
      <c r="AU41" s="74" t="str">
        <f t="shared" si="65"/>
        <v>пятница</v>
      </c>
      <c r="AV41" s="74" t="str">
        <f t="shared" si="66"/>
        <v>четверг</v>
      </c>
      <c r="AW41" s="74" t="str">
        <f t="shared" si="67"/>
        <v>четверг</v>
      </c>
      <c r="AX41" s="75">
        <v>4</v>
      </c>
      <c r="AY41" s="76" t="str">
        <f t="shared" si="60"/>
        <v>7-8</v>
      </c>
      <c r="AZ41" s="77">
        <v>211</v>
      </c>
      <c r="BA41" s="78" t="e">
        <f>BA39</f>
        <v>#REF!</v>
      </c>
      <c r="BB41" s="79" t="e">
        <f>BB39</f>
        <v>#REF!</v>
      </c>
      <c r="BC41" s="80">
        <f t="shared" si="64"/>
        <v>6</v>
      </c>
      <c r="BD41" s="70" t="e">
        <f t="shared" si="70"/>
        <v>#REF!</v>
      </c>
      <c r="BE41" s="70" t="e">
        <f t="shared" si="71"/>
        <v>#REF!</v>
      </c>
    </row>
    <row r="42" spans="1:57" ht="47.25" customHeight="1" thickBot="1">
      <c r="A42" s="233">
        <v>10</v>
      </c>
      <c r="B42" s="223" t="s">
        <v>63</v>
      </c>
      <c r="C42" s="34" t="s">
        <v>53</v>
      </c>
      <c r="D42" s="72" t="s">
        <v>54</v>
      </c>
      <c r="E42" s="35">
        <v>2</v>
      </c>
      <c r="F42" s="35">
        <v>1</v>
      </c>
      <c r="G42" s="36">
        <v>45352</v>
      </c>
      <c r="H42" s="37" t="s">
        <v>42</v>
      </c>
      <c r="I42" s="38">
        <v>204</v>
      </c>
      <c r="J42" s="38">
        <f t="shared" si="43"/>
        <v>6</v>
      </c>
      <c r="K42" s="258" t="s">
        <v>104</v>
      </c>
      <c r="L42" s="258"/>
      <c r="M42" s="258"/>
      <c r="N42" s="39">
        <f t="shared" si="61"/>
        <v>6</v>
      </c>
      <c r="O42" s="39">
        <f t="shared" si="44"/>
        <v>8</v>
      </c>
      <c r="P42" s="39">
        <f t="shared" si="45"/>
        <v>3</v>
      </c>
      <c r="Q42" s="40">
        <f t="shared" si="4"/>
        <v>23</v>
      </c>
      <c r="R42" s="41"/>
      <c r="S42" s="42">
        <v>45393</v>
      </c>
      <c r="T42" s="43" t="str">
        <f t="shared" si="46"/>
        <v>1-2</v>
      </c>
      <c r="U42" s="43">
        <f t="shared" si="47"/>
        <v>204</v>
      </c>
      <c r="V42" s="43">
        <f t="shared" si="48"/>
        <v>6</v>
      </c>
      <c r="W42" s="258" t="s">
        <v>105</v>
      </c>
      <c r="X42" s="258"/>
      <c r="Y42" s="258"/>
      <c r="Z42" s="43">
        <f t="shared" si="49"/>
        <v>6</v>
      </c>
      <c r="AA42" s="44">
        <f t="shared" si="50"/>
        <v>8</v>
      </c>
      <c r="AB42" s="44">
        <f t="shared" si="51"/>
        <v>3</v>
      </c>
      <c r="AC42" s="45">
        <f t="shared" si="11"/>
        <v>23</v>
      </c>
      <c r="AD42" s="41"/>
      <c r="AE42" s="46">
        <f>S42+AT42</f>
        <v>45428</v>
      </c>
      <c r="AF42" s="47" t="str">
        <f t="shared" si="52"/>
        <v>1-2</v>
      </c>
      <c r="AG42" s="47">
        <f t="shared" si="53"/>
        <v>204</v>
      </c>
      <c r="AH42" s="47">
        <f t="shared" si="54"/>
        <v>6</v>
      </c>
      <c r="AI42" s="258" t="s">
        <v>106</v>
      </c>
      <c r="AJ42" s="258"/>
      <c r="AK42" s="258"/>
      <c r="AL42" s="47">
        <f t="shared" si="55"/>
        <v>6</v>
      </c>
      <c r="AM42" s="48">
        <f t="shared" si="56"/>
        <v>8</v>
      </c>
      <c r="AN42" s="48">
        <f t="shared" si="57"/>
        <v>4</v>
      </c>
      <c r="AO42" s="49">
        <f t="shared" si="18"/>
        <v>24</v>
      </c>
      <c r="AP42" s="50">
        <f t="shared" si="19"/>
        <v>70</v>
      </c>
      <c r="AQ42" s="83">
        <f t="shared" si="58"/>
        <v>2</v>
      </c>
      <c r="AR42" s="84">
        <f t="shared" si="59"/>
        <v>1</v>
      </c>
      <c r="AS42" s="65">
        <f t="shared" si="62"/>
        <v>35</v>
      </c>
      <c r="AT42" s="65">
        <f t="shared" si="63"/>
        <v>35</v>
      </c>
      <c r="AU42" s="74" t="e">
        <f>TEXT(#REF!,"ДДДДДДД")</f>
        <v>#REF!</v>
      </c>
      <c r="AV42" s="85" t="str">
        <f t="shared" si="66"/>
        <v>четверг</v>
      </c>
      <c r="AW42" s="85" t="str">
        <f t="shared" si="67"/>
        <v>четверг</v>
      </c>
      <c r="AX42" s="86">
        <v>4</v>
      </c>
      <c r="AY42" s="87" t="str">
        <f t="shared" si="60"/>
        <v>7-8</v>
      </c>
      <c r="AZ42" s="88">
        <v>211</v>
      </c>
      <c r="BA42" s="89" t="e">
        <f>BA41</f>
        <v>#REF!</v>
      </c>
      <c r="BB42" s="90" t="e">
        <f>BB41</f>
        <v>#REF!</v>
      </c>
      <c r="BC42" s="91">
        <f t="shared" si="64"/>
        <v>6</v>
      </c>
      <c r="BD42" s="70">
        <f t="shared" si="70"/>
        <v>35</v>
      </c>
      <c r="BE42" s="70">
        <f t="shared" si="71"/>
        <v>36</v>
      </c>
    </row>
    <row r="43" spans="1:57" ht="118.5" customHeight="1" thickBot="1">
      <c r="A43" s="234">
        <v>11</v>
      </c>
      <c r="B43" s="227" t="s">
        <v>55</v>
      </c>
      <c r="C43" s="187" t="s">
        <v>41</v>
      </c>
      <c r="D43" s="188" t="s">
        <v>86</v>
      </c>
      <c r="E43" s="189">
        <v>2</v>
      </c>
      <c r="F43" s="189">
        <v>1</v>
      </c>
      <c r="G43" s="259" t="s">
        <v>101</v>
      </c>
      <c r="H43" s="259"/>
      <c r="I43" s="259"/>
      <c r="J43" s="259"/>
      <c r="K43" s="259"/>
      <c r="L43" s="259"/>
      <c r="M43" s="259"/>
      <c r="N43" s="259"/>
      <c r="O43" s="96">
        <v>20</v>
      </c>
      <c r="P43" s="96">
        <v>3</v>
      </c>
      <c r="Q43" s="97">
        <f t="shared" si="4"/>
        <v>23</v>
      </c>
      <c r="R43" s="35"/>
      <c r="S43" s="262" t="s">
        <v>102</v>
      </c>
      <c r="T43" s="262"/>
      <c r="U43" s="262"/>
      <c r="V43" s="262"/>
      <c r="W43" s="262"/>
      <c r="X43" s="262"/>
      <c r="Y43" s="262"/>
      <c r="Z43" s="262"/>
      <c r="AA43" s="98">
        <v>20</v>
      </c>
      <c r="AB43" s="98">
        <v>3</v>
      </c>
      <c r="AC43" s="99">
        <f t="shared" si="11"/>
        <v>23</v>
      </c>
      <c r="AD43" s="100"/>
      <c r="AE43" s="261" t="s">
        <v>103</v>
      </c>
      <c r="AF43" s="261"/>
      <c r="AG43" s="261"/>
      <c r="AH43" s="261"/>
      <c r="AI43" s="261"/>
      <c r="AJ43" s="261"/>
      <c r="AK43" s="261"/>
      <c r="AL43" s="261"/>
      <c r="AM43" s="190">
        <v>20</v>
      </c>
      <c r="AN43" s="191">
        <v>4</v>
      </c>
      <c r="AO43" s="192">
        <f aca="true" t="shared" si="72" ref="AO43:AO53">SUM(AL43:AN43)+AH43</f>
        <v>24</v>
      </c>
      <c r="AP43" s="193">
        <f>AO43+AC43+Q43</f>
        <v>70</v>
      </c>
      <c r="AQ43" s="73"/>
      <c r="AR43" s="52"/>
      <c r="AS43" s="65"/>
      <c r="AT43" s="65"/>
      <c r="AU43" s="101"/>
      <c r="AV43" s="101"/>
      <c r="AW43" s="101"/>
      <c r="AX43" s="102"/>
      <c r="AY43" s="103"/>
      <c r="AZ43" s="104"/>
      <c r="BA43" s="89"/>
      <c r="BB43" s="90"/>
      <c r="BC43" s="105"/>
      <c r="BD43" s="70"/>
      <c r="BE43" s="70"/>
    </row>
    <row r="44" spans="1:57" ht="47.25" customHeight="1" thickBot="1" thickTop="1">
      <c r="A44" s="230">
        <v>1</v>
      </c>
      <c r="B44" s="223" t="s">
        <v>40</v>
      </c>
      <c r="C44" s="34" t="s">
        <v>41</v>
      </c>
      <c r="D44" s="72" t="s">
        <v>91</v>
      </c>
      <c r="E44" s="35">
        <v>2</v>
      </c>
      <c r="F44" s="35">
        <v>2</v>
      </c>
      <c r="G44" s="36">
        <v>45355</v>
      </c>
      <c r="H44" s="37" t="s">
        <v>51</v>
      </c>
      <c r="I44" s="38">
        <v>501</v>
      </c>
      <c r="J44" s="38">
        <f t="shared" si="43"/>
        <v>6</v>
      </c>
      <c r="K44" s="258" t="s">
        <v>104</v>
      </c>
      <c r="L44" s="258"/>
      <c r="M44" s="258"/>
      <c r="N44" s="39">
        <v>6</v>
      </c>
      <c r="O44" s="39">
        <f t="shared" si="44"/>
        <v>8</v>
      </c>
      <c r="P44" s="39">
        <f t="shared" si="45"/>
        <v>3</v>
      </c>
      <c r="Q44" s="40">
        <f>SUM(N44:P44)+J44</f>
        <v>23</v>
      </c>
      <c r="R44" s="41"/>
      <c r="S44" s="42">
        <v>45383</v>
      </c>
      <c r="T44" s="43" t="str">
        <f>H44</f>
        <v>3-4</v>
      </c>
      <c r="U44" s="43">
        <f>I44</f>
        <v>501</v>
      </c>
      <c r="V44" s="43">
        <f>J44</f>
        <v>6</v>
      </c>
      <c r="W44" s="258" t="s">
        <v>105</v>
      </c>
      <c r="X44" s="258"/>
      <c r="Y44" s="258"/>
      <c r="Z44" s="43">
        <f>N44</f>
        <v>6</v>
      </c>
      <c r="AA44" s="44">
        <f t="shared" si="50"/>
        <v>8</v>
      </c>
      <c r="AB44" s="44">
        <f t="shared" si="51"/>
        <v>3</v>
      </c>
      <c r="AC44" s="45">
        <f>SUM(Z44:AB44)+V44</f>
        <v>23</v>
      </c>
      <c r="AD44" s="41"/>
      <c r="AE44" s="46">
        <v>45425</v>
      </c>
      <c r="AF44" s="47" t="str">
        <f aca="true" t="shared" si="73" ref="AF44:AF53">H44</f>
        <v>3-4</v>
      </c>
      <c r="AG44" s="47">
        <f aca="true" t="shared" si="74" ref="AG44:AG53">I44</f>
        <v>501</v>
      </c>
      <c r="AH44" s="47">
        <f aca="true" t="shared" si="75" ref="AH44:AH53">J44</f>
        <v>6</v>
      </c>
      <c r="AI44" s="258" t="s">
        <v>106</v>
      </c>
      <c r="AJ44" s="258"/>
      <c r="AK44" s="258"/>
      <c r="AL44" s="47">
        <f aca="true" t="shared" si="76" ref="AL44:AL53">Z44</f>
        <v>6</v>
      </c>
      <c r="AM44" s="48">
        <f t="shared" si="56"/>
        <v>8</v>
      </c>
      <c r="AN44" s="48">
        <f t="shared" si="57"/>
        <v>4</v>
      </c>
      <c r="AO44" s="49">
        <f t="shared" si="72"/>
        <v>24</v>
      </c>
      <c r="AP44" s="50">
        <f t="shared" si="19"/>
        <v>70</v>
      </c>
      <c r="AQ44" s="73"/>
      <c r="AR44" s="52"/>
      <c r="AS44" s="65"/>
      <c r="AT44" s="65"/>
      <c r="AU44" s="101"/>
      <c r="AV44" s="101"/>
      <c r="AW44" s="101"/>
      <c r="AX44" s="102"/>
      <c r="AY44" s="103"/>
      <c r="AZ44" s="104"/>
      <c r="BA44" s="89"/>
      <c r="BB44" s="90"/>
      <c r="BC44" s="105"/>
      <c r="BD44" s="70"/>
      <c r="BE44" s="70"/>
    </row>
    <row r="45" spans="1:57" ht="47.25" customHeight="1" thickBot="1">
      <c r="A45" s="231">
        <v>2</v>
      </c>
      <c r="B45" s="223" t="s">
        <v>69</v>
      </c>
      <c r="C45" s="34" t="s">
        <v>50</v>
      </c>
      <c r="D45" s="171" t="s">
        <v>70</v>
      </c>
      <c r="E45" s="35">
        <v>2</v>
      </c>
      <c r="F45" s="35">
        <v>2</v>
      </c>
      <c r="G45" s="36">
        <v>45352</v>
      </c>
      <c r="H45" s="37" t="s">
        <v>42</v>
      </c>
      <c r="I45" s="38">
        <v>102</v>
      </c>
      <c r="J45" s="38">
        <f t="shared" si="43"/>
        <v>6</v>
      </c>
      <c r="K45" s="258" t="s">
        <v>104</v>
      </c>
      <c r="L45" s="258"/>
      <c r="M45" s="258"/>
      <c r="N45" s="39">
        <v>6</v>
      </c>
      <c r="O45" s="39">
        <f t="shared" si="44"/>
        <v>8</v>
      </c>
      <c r="P45" s="39">
        <f t="shared" si="45"/>
        <v>3</v>
      </c>
      <c r="Q45" s="40">
        <f aca="true" t="shared" si="77" ref="Q45:Q54">SUM(N45:P45)+J45</f>
        <v>23</v>
      </c>
      <c r="R45" s="41"/>
      <c r="S45" s="42">
        <v>45387</v>
      </c>
      <c r="T45" s="43" t="str">
        <f aca="true" t="shared" si="78" ref="T45:T53">H45</f>
        <v>1-2</v>
      </c>
      <c r="U45" s="43">
        <f aca="true" t="shared" si="79" ref="U45:U53">I45</f>
        <v>102</v>
      </c>
      <c r="V45" s="43">
        <f aca="true" t="shared" si="80" ref="V45:V53">J45</f>
        <v>6</v>
      </c>
      <c r="W45" s="258" t="s">
        <v>105</v>
      </c>
      <c r="X45" s="258"/>
      <c r="Y45" s="258"/>
      <c r="Z45" s="43">
        <f aca="true" t="shared" si="81" ref="Z45:Z52">N45</f>
        <v>6</v>
      </c>
      <c r="AA45" s="44">
        <f t="shared" si="50"/>
        <v>8</v>
      </c>
      <c r="AB45" s="44">
        <f t="shared" si="51"/>
        <v>3</v>
      </c>
      <c r="AC45" s="45">
        <f aca="true" t="shared" si="82" ref="AC45:AC54">SUM(Z45:AB45)+V45</f>
        <v>23</v>
      </c>
      <c r="AD45" s="41"/>
      <c r="AE45" s="46">
        <v>45429</v>
      </c>
      <c r="AF45" s="47" t="str">
        <f t="shared" si="73"/>
        <v>1-2</v>
      </c>
      <c r="AG45" s="47">
        <f t="shared" si="74"/>
        <v>102</v>
      </c>
      <c r="AH45" s="47">
        <f t="shared" si="75"/>
        <v>6</v>
      </c>
      <c r="AI45" s="258" t="s">
        <v>106</v>
      </c>
      <c r="AJ45" s="258"/>
      <c r="AK45" s="258"/>
      <c r="AL45" s="47">
        <f t="shared" si="76"/>
        <v>6</v>
      </c>
      <c r="AM45" s="48">
        <f t="shared" si="56"/>
        <v>8</v>
      </c>
      <c r="AN45" s="48">
        <f t="shared" si="57"/>
        <v>4</v>
      </c>
      <c r="AO45" s="49">
        <f t="shared" si="72"/>
        <v>24</v>
      </c>
      <c r="AP45" s="50">
        <f t="shared" si="19"/>
        <v>70</v>
      </c>
      <c r="AQ45" s="73"/>
      <c r="AR45" s="52"/>
      <c r="AS45" s="65"/>
      <c r="AT45" s="65"/>
      <c r="AU45" s="101"/>
      <c r="AV45" s="101"/>
      <c r="AW45" s="101"/>
      <c r="AX45" s="102"/>
      <c r="AY45" s="103"/>
      <c r="AZ45" s="104"/>
      <c r="BA45" s="89"/>
      <c r="BB45" s="90"/>
      <c r="BC45" s="105"/>
      <c r="BD45" s="70"/>
      <c r="BE45" s="70"/>
    </row>
    <row r="46" spans="1:57" ht="47.25" customHeight="1" thickBot="1">
      <c r="A46" s="231">
        <v>3</v>
      </c>
      <c r="B46" s="223" t="s">
        <v>71</v>
      </c>
      <c r="C46" s="34" t="s">
        <v>50</v>
      </c>
      <c r="D46" s="164" t="s">
        <v>68</v>
      </c>
      <c r="E46" s="35">
        <v>2</v>
      </c>
      <c r="F46" s="35">
        <v>2</v>
      </c>
      <c r="G46" s="36">
        <v>45355</v>
      </c>
      <c r="H46" s="37" t="s">
        <v>42</v>
      </c>
      <c r="I46" s="38">
        <v>504</v>
      </c>
      <c r="J46" s="38">
        <f t="shared" si="43"/>
        <v>6</v>
      </c>
      <c r="K46" s="258" t="s">
        <v>104</v>
      </c>
      <c r="L46" s="258"/>
      <c r="M46" s="258"/>
      <c r="N46" s="39">
        <v>6</v>
      </c>
      <c r="O46" s="39">
        <f t="shared" si="44"/>
        <v>8</v>
      </c>
      <c r="P46" s="39">
        <f t="shared" si="45"/>
        <v>3</v>
      </c>
      <c r="Q46" s="40">
        <f t="shared" si="77"/>
        <v>23</v>
      </c>
      <c r="R46" s="41"/>
      <c r="S46" s="42">
        <v>45390</v>
      </c>
      <c r="T46" s="43" t="str">
        <f t="shared" si="78"/>
        <v>1-2</v>
      </c>
      <c r="U46" s="43">
        <f t="shared" si="79"/>
        <v>504</v>
      </c>
      <c r="V46" s="43">
        <f t="shared" si="80"/>
        <v>6</v>
      </c>
      <c r="W46" s="258" t="s">
        <v>105</v>
      </c>
      <c r="X46" s="258"/>
      <c r="Y46" s="258"/>
      <c r="Z46" s="43">
        <f t="shared" si="81"/>
        <v>6</v>
      </c>
      <c r="AA46" s="44">
        <f t="shared" si="50"/>
        <v>8</v>
      </c>
      <c r="AB46" s="44">
        <f t="shared" si="51"/>
        <v>3</v>
      </c>
      <c r="AC46" s="45">
        <f t="shared" si="82"/>
        <v>23</v>
      </c>
      <c r="AD46" s="41"/>
      <c r="AE46" s="46">
        <v>45432</v>
      </c>
      <c r="AF46" s="47" t="str">
        <f t="shared" si="73"/>
        <v>1-2</v>
      </c>
      <c r="AG46" s="47">
        <f t="shared" si="74"/>
        <v>504</v>
      </c>
      <c r="AH46" s="47">
        <f t="shared" si="75"/>
        <v>6</v>
      </c>
      <c r="AI46" s="258" t="s">
        <v>106</v>
      </c>
      <c r="AJ46" s="258"/>
      <c r="AK46" s="258"/>
      <c r="AL46" s="47">
        <f t="shared" si="76"/>
        <v>6</v>
      </c>
      <c r="AM46" s="48">
        <f t="shared" si="56"/>
        <v>8</v>
      </c>
      <c r="AN46" s="48">
        <f t="shared" si="57"/>
        <v>4</v>
      </c>
      <c r="AO46" s="49">
        <f t="shared" si="72"/>
        <v>24</v>
      </c>
      <c r="AP46" s="50">
        <f t="shared" si="19"/>
        <v>70</v>
      </c>
      <c r="AQ46" s="73"/>
      <c r="AR46" s="52"/>
      <c r="AS46" s="65"/>
      <c r="AT46" s="65"/>
      <c r="AU46" s="101"/>
      <c r="AV46" s="101"/>
      <c r="AW46" s="101"/>
      <c r="AX46" s="102"/>
      <c r="AY46" s="103"/>
      <c r="AZ46" s="104"/>
      <c r="BA46" s="89"/>
      <c r="BB46" s="90"/>
      <c r="BC46" s="105"/>
      <c r="BD46" s="70"/>
      <c r="BE46" s="70"/>
    </row>
    <row r="47" spans="1:57" ht="47.25" customHeight="1" thickBot="1">
      <c r="A47" s="231">
        <v>4</v>
      </c>
      <c r="B47" s="226" t="s">
        <v>72</v>
      </c>
      <c r="C47" s="34" t="s">
        <v>53</v>
      </c>
      <c r="D47" s="164" t="s">
        <v>68</v>
      </c>
      <c r="E47" s="35">
        <v>2</v>
      </c>
      <c r="F47" s="35">
        <v>2</v>
      </c>
      <c r="G47" s="36">
        <v>45356</v>
      </c>
      <c r="H47" s="37" t="s">
        <v>48</v>
      </c>
      <c r="I47" s="38">
        <v>504</v>
      </c>
      <c r="J47" s="38">
        <f t="shared" si="43"/>
        <v>6</v>
      </c>
      <c r="K47" s="258" t="s">
        <v>104</v>
      </c>
      <c r="L47" s="258"/>
      <c r="M47" s="258"/>
      <c r="N47" s="39">
        <v>6</v>
      </c>
      <c r="O47" s="39">
        <f t="shared" si="44"/>
        <v>8</v>
      </c>
      <c r="P47" s="39">
        <f t="shared" si="45"/>
        <v>3</v>
      </c>
      <c r="Q47" s="40">
        <f t="shared" si="77"/>
        <v>23</v>
      </c>
      <c r="R47" s="41"/>
      <c r="S47" s="42">
        <v>45391</v>
      </c>
      <c r="T47" s="43" t="str">
        <f t="shared" si="78"/>
        <v>5-6</v>
      </c>
      <c r="U47" s="43">
        <f t="shared" si="79"/>
        <v>504</v>
      </c>
      <c r="V47" s="43">
        <f t="shared" si="80"/>
        <v>6</v>
      </c>
      <c r="W47" s="258" t="s">
        <v>105</v>
      </c>
      <c r="X47" s="258"/>
      <c r="Y47" s="258"/>
      <c r="Z47" s="43">
        <f t="shared" si="81"/>
        <v>6</v>
      </c>
      <c r="AA47" s="44">
        <f t="shared" si="50"/>
        <v>8</v>
      </c>
      <c r="AB47" s="44">
        <f t="shared" si="51"/>
        <v>3</v>
      </c>
      <c r="AC47" s="45">
        <f t="shared" si="82"/>
        <v>23</v>
      </c>
      <c r="AD47" s="41"/>
      <c r="AE47" s="46">
        <v>45426</v>
      </c>
      <c r="AF47" s="47" t="str">
        <f t="shared" si="73"/>
        <v>5-6</v>
      </c>
      <c r="AG47" s="47">
        <f t="shared" si="74"/>
        <v>504</v>
      </c>
      <c r="AH47" s="47">
        <f t="shared" si="75"/>
        <v>6</v>
      </c>
      <c r="AI47" s="258" t="s">
        <v>106</v>
      </c>
      <c r="AJ47" s="258"/>
      <c r="AK47" s="258"/>
      <c r="AL47" s="47">
        <f t="shared" si="76"/>
        <v>6</v>
      </c>
      <c r="AM47" s="48">
        <f t="shared" si="56"/>
        <v>8</v>
      </c>
      <c r="AN47" s="48">
        <f t="shared" si="57"/>
        <v>4</v>
      </c>
      <c r="AO47" s="49">
        <f t="shared" si="72"/>
        <v>24</v>
      </c>
      <c r="AP47" s="50">
        <f t="shared" si="19"/>
        <v>70</v>
      </c>
      <c r="AQ47" s="73"/>
      <c r="AR47" s="52"/>
      <c r="AS47" s="65"/>
      <c r="AT47" s="65"/>
      <c r="AU47" s="101"/>
      <c r="AV47" s="101"/>
      <c r="AW47" s="101"/>
      <c r="AX47" s="102"/>
      <c r="AY47" s="103"/>
      <c r="AZ47" s="104"/>
      <c r="BA47" s="89"/>
      <c r="BB47" s="90"/>
      <c r="BC47" s="105"/>
      <c r="BD47" s="70"/>
      <c r="BE47" s="70"/>
    </row>
    <row r="48" spans="1:57" ht="47.25" customHeight="1" thickBot="1">
      <c r="A48" s="231">
        <v>5</v>
      </c>
      <c r="B48" s="223" t="s">
        <v>74</v>
      </c>
      <c r="C48" s="34" t="s">
        <v>41</v>
      </c>
      <c r="D48" s="171" t="s">
        <v>89</v>
      </c>
      <c r="E48" s="35">
        <v>2</v>
      </c>
      <c r="F48" s="35">
        <v>2</v>
      </c>
      <c r="G48" s="36">
        <v>45357</v>
      </c>
      <c r="H48" s="37" t="s">
        <v>51</v>
      </c>
      <c r="I48" s="38">
        <v>305</v>
      </c>
      <c r="J48" s="38">
        <f t="shared" si="43"/>
        <v>6</v>
      </c>
      <c r="K48" s="258" t="s">
        <v>104</v>
      </c>
      <c r="L48" s="258"/>
      <c r="M48" s="258"/>
      <c r="N48" s="39">
        <v>6</v>
      </c>
      <c r="O48" s="39">
        <f t="shared" si="44"/>
        <v>8</v>
      </c>
      <c r="P48" s="39">
        <f t="shared" si="45"/>
        <v>3</v>
      </c>
      <c r="Q48" s="40">
        <f t="shared" si="77"/>
        <v>23</v>
      </c>
      <c r="R48" s="41"/>
      <c r="S48" s="42">
        <v>45392</v>
      </c>
      <c r="T48" s="43" t="str">
        <f t="shared" si="78"/>
        <v>3-4</v>
      </c>
      <c r="U48" s="43">
        <f t="shared" si="79"/>
        <v>305</v>
      </c>
      <c r="V48" s="43">
        <f t="shared" si="80"/>
        <v>6</v>
      </c>
      <c r="W48" s="258" t="s">
        <v>105</v>
      </c>
      <c r="X48" s="258"/>
      <c r="Y48" s="258"/>
      <c r="Z48" s="43">
        <f t="shared" si="81"/>
        <v>6</v>
      </c>
      <c r="AA48" s="44">
        <f t="shared" si="50"/>
        <v>8</v>
      </c>
      <c r="AB48" s="44">
        <f t="shared" si="51"/>
        <v>3</v>
      </c>
      <c r="AC48" s="45">
        <f t="shared" si="82"/>
        <v>23</v>
      </c>
      <c r="AD48" s="41"/>
      <c r="AE48" s="46">
        <v>45427</v>
      </c>
      <c r="AF48" s="47" t="str">
        <f t="shared" si="73"/>
        <v>3-4</v>
      </c>
      <c r="AG48" s="47">
        <f t="shared" si="74"/>
        <v>305</v>
      </c>
      <c r="AH48" s="47">
        <f t="shared" si="75"/>
        <v>6</v>
      </c>
      <c r="AI48" s="258" t="s">
        <v>106</v>
      </c>
      <c r="AJ48" s="258"/>
      <c r="AK48" s="258"/>
      <c r="AL48" s="47">
        <f t="shared" si="76"/>
        <v>6</v>
      </c>
      <c r="AM48" s="48">
        <f t="shared" si="56"/>
        <v>8</v>
      </c>
      <c r="AN48" s="48">
        <f t="shared" si="57"/>
        <v>4</v>
      </c>
      <c r="AO48" s="49">
        <f t="shared" si="72"/>
        <v>24</v>
      </c>
      <c r="AP48" s="50">
        <f t="shared" si="19"/>
        <v>70</v>
      </c>
      <c r="AQ48" s="73"/>
      <c r="AR48" s="52"/>
      <c r="AS48" s="65"/>
      <c r="AT48" s="65"/>
      <c r="AU48" s="101"/>
      <c r="AV48" s="101"/>
      <c r="AW48" s="101"/>
      <c r="AX48" s="102"/>
      <c r="AY48" s="103"/>
      <c r="AZ48" s="104"/>
      <c r="BA48" s="89"/>
      <c r="BB48" s="90"/>
      <c r="BC48" s="105"/>
      <c r="BD48" s="70"/>
      <c r="BE48" s="70"/>
    </row>
    <row r="49" spans="1:57" ht="47.25" customHeight="1" thickBot="1">
      <c r="A49" s="231">
        <v>6</v>
      </c>
      <c r="B49" s="223" t="s">
        <v>75</v>
      </c>
      <c r="C49" s="34" t="s">
        <v>41</v>
      </c>
      <c r="D49" s="171" t="s">
        <v>76</v>
      </c>
      <c r="E49" s="35">
        <v>2</v>
      </c>
      <c r="F49" s="35">
        <v>2</v>
      </c>
      <c r="G49" s="36">
        <v>45358</v>
      </c>
      <c r="H49" s="37" t="s">
        <v>42</v>
      </c>
      <c r="I49" s="38">
        <v>111</v>
      </c>
      <c r="J49" s="38">
        <f>$AU$4</f>
        <v>6</v>
      </c>
      <c r="K49" s="258" t="s">
        <v>104</v>
      </c>
      <c r="L49" s="258"/>
      <c r="M49" s="258"/>
      <c r="N49" s="39">
        <v>6</v>
      </c>
      <c r="O49" s="39">
        <f>$AV$4</f>
        <v>8</v>
      </c>
      <c r="P49" s="39">
        <f>$AW$4</f>
        <v>3</v>
      </c>
      <c r="Q49" s="40">
        <f t="shared" si="77"/>
        <v>23</v>
      </c>
      <c r="R49" s="41"/>
      <c r="S49" s="42">
        <v>45393</v>
      </c>
      <c r="T49" s="43" t="str">
        <f t="shared" si="78"/>
        <v>1-2</v>
      </c>
      <c r="U49" s="43">
        <f t="shared" si="79"/>
        <v>111</v>
      </c>
      <c r="V49" s="43">
        <f t="shared" si="80"/>
        <v>6</v>
      </c>
      <c r="W49" s="258" t="s">
        <v>105</v>
      </c>
      <c r="X49" s="258"/>
      <c r="Y49" s="258"/>
      <c r="Z49" s="43">
        <f t="shared" si="81"/>
        <v>6</v>
      </c>
      <c r="AA49" s="44">
        <f>$AV$4</f>
        <v>8</v>
      </c>
      <c r="AB49" s="44">
        <f>$AW$4</f>
        <v>3</v>
      </c>
      <c r="AC49" s="45">
        <f t="shared" si="82"/>
        <v>23</v>
      </c>
      <c r="AD49" s="41"/>
      <c r="AE49" s="46">
        <v>45428</v>
      </c>
      <c r="AF49" s="47" t="str">
        <f t="shared" si="73"/>
        <v>1-2</v>
      </c>
      <c r="AG49" s="47">
        <f t="shared" si="74"/>
        <v>111</v>
      </c>
      <c r="AH49" s="47">
        <f t="shared" si="75"/>
        <v>6</v>
      </c>
      <c r="AI49" s="258" t="s">
        <v>106</v>
      </c>
      <c r="AJ49" s="258"/>
      <c r="AK49" s="258"/>
      <c r="AL49" s="47">
        <f t="shared" si="76"/>
        <v>6</v>
      </c>
      <c r="AM49" s="48">
        <f>$AV$4</f>
        <v>8</v>
      </c>
      <c r="AN49" s="48">
        <f>$AW$4+1</f>
        <v>4</v>
      </c>
      <c r="AO49" s="49">
        <f t="shared" si="72"/>
        <v>24</v>
      </c>
      <c r="AP49" s="50">
        <f t="shared" si="19"/>
        <v>70</v>
      </c>
      <c r="AQ49" s="73"/>
      <c r="AR49" s="52"/>
      <c r="AS49" s="65"/>
      <c r="AT49" s="65"/>
      <c r="AU49" s="101"/>
      <c r="AV49" s="101"/>
      <c r="AW49" s="101"/>
      <c r="AX49" s="102"/>
      <c r="AY49" s="103"/>
      <c r="AZ49" s="104"/>
      <c r="BA49" s="89"/>
      <c r="BB49" s="90"/>
      <c r="BC49" s="105"/>
      <c r="BD49" s="70"/>
      <c r="BE49" s="70"/>
    </row>
    <row r="50" spans="1:57" ht="47.25" customHeight="1" thickBot="1">
      <c r="A50" s="231">
        <v>7</v>
      </c>
      <c r="B50" s="223" t="s">
        <v>61</v>
      </c>
      <c r="C50" s="34" t="s">
        <v>50</v>
      </c>
      <c r="D50" s="171" t="s">
        <v>96</v>
      </c>
      <c r="E50" s="35">
        <v>2</v>
      </c>
      <c r="F50" s="35">
        <v>2</v>
      </c>
      <c r="G50" s="36">
        <v>45358</v>
      </c>
      <c r="H50" s="37" t="s">
        <v>51</v>
      </c>
      <c r="I50" s="38" t="s">
        <v>93</v>
      </c>
      <c r="J50" s="38">
        <f>$AU$4</f>
        <v>6</v>
      </c>
      <c r="K50" s="258" t="s">
        <v>104</v>
      </c>
      <c r="L50" s="258"/>
      <c r="M50" s="258"/>
      <c r="N50" s="39">
        <v>6</v>
      </c>
      <c r="O50" s="39">
        <f>$AV$4</f>
        <v>8</v>
      </c>
      <c r="P50" s="39">
        <f>$AW$4</f>
        <v>3</v>
      </c>
      <c r="Q50" s="40">
        <f t="shared" si="77"/>
        <v>23</v>
      </c>
      <c r="R50" s="41"/>
      <c r="S50" s="42">
        <v>45393</v>
      </c>
      <c r="T50" s="43" t="str">
        <f t="shared" si="78"/>
        <v>3-4</v>
      </c>
      <c r="U50" s="43" t="str">
        <f t="shared" si="79"/>
        <v>507                             305</v>
      </c>
      <c r="V50" s="43">
        <f t="shared" si="80"/>
        <v>6</v>
      </c>
      <c r="W50" s="258" t="s">
        <v>105</v>
      </c>
      <c r="X50" s="258"/>
      <c r="Y50" s="258"/>
      <c r="Z50" s="43">
        <f t="shared" si="81"/>
        <v>6</v>
      </c>
      <c r="AA50" s="44">
        <f>$AV$4</f>
        <v>8</v>
      </c>
      <c r="AB50" s="44">
        <f>$AW$4</f>
        <v>3</v>
      </c>
      <c r="AC50" s="45">
        <f t="shared" si="82"/>
        <v>23</v>
      </c>
      <c r="AD50" s="41"/>
      <c r="AE50" s="46">
        <v>45428</v>
      </c>
      <c r="AF50" s="47" t="str">
        <f t="shared" si="73"/>
        <v>3-4</v>
      </c>
      <c r="AG50" s="47" t="str">
        <f t="shared" si="74"/>
        <v>507                             305</v>
      </c>
      <c r="AH50" s="47">
        <f t="shared" si="75"/>
        <v>6</v>
      </c>
      <c r="AI50" s="258" t="s">
        <v>106</v>
      </c>
      <c r="AJ50" s="258"/>
      <c r="AK50" s="258"/>
      <c r="AL50" s="47">
        <f t="shared" si="76"/>
        <v>6</v>
      </c>
      <c r="AM50" s="48">
        <f>$AV$4</f>
        <v>8</v>
      </c>
      <c r="AN50" s="48">
        <f>$AW$4+1</f>
        <v>4</v>
      </c>
      <c r="AO50" s="49">
        <f t="shared" si="72"/>
        <v>24</v>
      </c>
      <c r="AP50" s="50">
        <f t="shared" si="19"/>
        <v>70</v>
      </c>
      <c r="AQ50" s="73"/>
      <c r="AR50" s="52"/>
      <c r="AS50" s="65"/>
      <c r="AT50" s="65"/>
      <c r="AU50" s="101"/>
      <c r="AV50" s="101"/>
      <c r="AW50" s="101"/>
      <c r="AX50" s="102"/>
      <c r="AY50" s="103"/>
      <c r="AZ50" s="104"/>
      <c r="BA50" s="89"/>
      <c r="BB50" s="90"/>
      <c r="BC50" s="105"/>
      <c r="BD50" s="70"/>
      <c r="BE50" s="70"/>
    </row>
    <row r="51" spans="1:57" ht="47.25" customHeight="1" thickBot="1">
      <c r="A51" s="231">
        <v>8</v>
      </c>
      <c r="B51" s="223" t="s">
        <v>77</v>
      </c>
      <c r="C51" s="34" t="s">
        <v>41</v>
      </c>
      <c r="D51" s="171" t="s">
        <v>78</v>
      </c>
      <c r="E51" s="35">
        <v>2</v>
      </c>
      <c r="F51" s="35">
        <v>2</v>
      </c>
      <c r="G51" s="36">
        <v>45352</v>
      </c>
      <c r="H51" s="37" t="s">
        <v>42</v>
      </c>
      <c r="I51" s="38">
        <v>103</v>
      </c>
      <c r="J51" s="38">
        <f>$AU$4</f>
        <v>6</v>
      </c>
      <c r="K51" s="258" t="s">
        <v>104</v>
      </c>
      <c r="L51" s="258"/>
      <c r="M51" s="258"/>
      <c r="N51" s="39">
        <v>6</v>
      </c>
      <c r="O51" s="39">
        <f>$AV$4</f>
        <v>8</v>
      </c>
      <c r="P51" s="39">
        <f>$AW$4</f>
        <v>3</v>
      </c>
      <c r="Q51" s="40">
        <f t="shared" si="77"/>
        <v>23</v>
      </c>
      <c r="R51" s="41"/>
      <c r="S51" s="42">
        <v>45394</v>
      </c>
      <c r="T51" s="43" t="str">
        <f t="shared" si="78"/>
        <v>1-2</v>
      </c>
      <c r="U51" s="43">
        <f t="shared" si="79"/>
        <v>103</v>
      </c>
      <c r="V51" s="43">
        <f t="shared" si="80"/>
        <v>6</v>
      </c>
      <c r="W51" s="258" t="s">
        <v>105</v>
      </c>
      <c r="X51" s="258"/>
      <c r="Y51" s="258"/>
      <c r="Z51" s="43">
        <f t="shared" si="81"/>
        <v>6</v>
      </c>
      <c r="AA51" s="44">
        <f>$AV$4</f>
        <v>8</v>
      </c>
      <c r="AB51" s="44">
        <f>$AW$4</f>
        <v>3</v>
      </c>
      <c r="AC51" s="45">
        <f t="shared" si="82"/>
        <v>23</v>
      </c>
      <c r="AD51" s="41"/>
      <c r="AE51" s="46">
        <v>45436</v>
      </c>
      <c r="AF51" s="47" t="str">
        <f t="shared" si="73"/>
        <v>1-2</v>
      </c>
      <c r="AG51" s="47">
        <f t="shared" si="74"/>
        <v>103</v>
      </c>
      <c r="AH51" s="47">
        <f t="shared" si="75"/>
        <v>6</v>
      </c>
      <c r="AI51" s="258" t="s">
        <v>106</v>
      </c>
      <c r="AJ51" s="258"/>
      <c r="AK51" s="258"/>
      <c r="AL51" s="47">
        <f t="shared" si="76"/>
        <v>6</v>
      </c>
      <c r="AM51" s="48">
        <v>8</v>
      </c>
      <c r="AN51" s="48">
        <f>$AW$4+1</f>
        <v>4</v>
      </c>
      <c r="AO51" s="49">
        <f t="shared" si="72"/>
        <v>24</v>
      </c>
      <c r="AP51" s="50">
        <f t="shared" si="19"/>
        <v>70</v>
      </c>
      <c r="AQ51" s="73"/>
      <c r="AR51" s="52"/>
      <c r="AS51" s="65"/>
      <c r="AT51" s="65"/>
      <c r="AU51" s="101"/>
      <c r="AV51" s="101"/>
      <c r="AW51" s="101"/>
      <c r="AX51" s="102"/>
      <c r="AY51" s="103"/>
      <c r="AZ51" s="104"/>
      <c r="BA51" s="89"/>
      <c r="BB51" s="90"/>
      <c r="BC51" s="105"/>
      <c r="BD51" s="70"/>
      <c r="BE51" s="70"/>
    </row>
    <row r="52" spans="1:57" ht="47.25" customHeight="1" thickBot="1">
      <c r="A52" s="232">
        <v>9</v>
      </c>
      <c r="B52" s="226" t="s">
        <v>60</v>
      </c>
      <c r="C52" s="34" t="s">
        <v>53</v>
      </c>
      <c r="D52" s="164" t="s">
        <v>68</v>
      </c>
      <c r="E52" s="35">
        <v>2</v>
      </c>
      <c r="F52" s="35">
        <v>2</v>
      </c>
      <c r="G52" s="36">
        <v>45356</v>
      </c>
      <c r="H52" s="37" t="s">
        <v>51</v>
      </c>
      <c r="I52" s="38">
        <v>504</v>
      </c>
      <c r="J52" s="38">
        <f>$AU$4</f>
        <v>6</v>
      </c>
      <c r="K52" s="258" t="s">
        <v>104</v>
      </c>
      <c r="L52" s="258"/>
      <c r="M52" s="258"/>
      <c r="N52" s="39">
        <v>6</v>
      </c>
      <c r="O52" s="39">
        <f>$AV$4</f>
        <v>8</v>
      </c>
      <c r="P52" s="39">
        <f>$AW$4</f>
        <v>3</v>
      </c>
      <c r="Q52" s="40">
        <f t="shared" si="77"/>
        <v>23</v>
      </c>
      <c r="R52" s="41"/>
      <c r="S52" s="42">
        <v>45391</v>
      </c>
      <c r="T52" s="43" t="str">
        <f t="shared" si="78"/>
        <v>3-4</v>
      </c>
      <c r="U52" s="43">
        <f t="shared" si="79"/>
        <v>504</v>
      </c>
      <c r="V52" s="43">
        <f t="shared" si="80"/>
        <v>6</v>
      </c>
      <c r="W52" s="258" t="s">
        <v>105</v>
      </c>
      <c r="X52" s="258"/>
      <c r="Y52" s="258"/>
      <c r="Z52" s="43">
        <f t="shared" si="81"/>
        <v>6</v>
      </c>
      <c r="AA52" s="44">
        <f>$AV$4</f>
        <v>8</v>
      </c>
      <c r="AB52" s="44">
        <f>$AW$4</f>
        <v>3</v>
      </c>
      <c r="AC52" s="45">
        <f t="shared" si="82"/>
        <v>23</v>
      </c>
      <c r="AD52" s="41"/>
      <c r="AE52" s="46">
        <v>45426</v>
      </c>
      <c r="AF52" s="47" t="str">
        <f t="shared" si="73"/>
        <v>3-4</v>
      </c>
      <c r="AG52" s="47">
        <f t="shared" si="74"/>
        <v>504</v>
      </c>
      <c r="AH52" s="47">
        <f t="shared" si="75"/>
        <v>6</v>
      </c>
      <c r="AI52" s="258" t="s">
        <v>106</v>
      </c>
      <c r="AJ52" s="258"/>
      <c r="AK52" s="258"/>
      <c r="AL52" s="47">
        <f t="shared" si="76"/>
        <v>6</v>
      </c>
      <c r="AM52" s="48">
        <f>$AV$4</f>
        <v>8</v>
      </c>
      <c r="AN52" s="48">
        <f>$AW$4+1</f>
        <v>4</v>
      </c>
      <c r="AO52" s="49">
        <f t="shared" si="72"/>
        <v>24</v>
      </c>
      <c r="AP52" s="50">
        <f t="shared" si="19"/>
        <v>70</v>
      </c>
      <c r="AQ52" s="73"/>
      <c r="AR52" s="52"/>
      <c r="AS52" s="65"/>
      <c r="AT52" s="65"/>
      <c r="AU52" s="101"/>
      <c r="AV52" s="101"/>
      <c r="AW52" s="101"/>
      <c r="AX52" s="102"/>
      <c r="AY52" s="103"/>
      <c r="AZ52" s="104"/>
      <c r="BA52" s="89"/>
      <c r="BB52" s="90"/>
      <c r="BC52" s="105"/>
      <c r="BD52" s="70"/>
      <c r="BE52" s="70"/>
    </row>
    <row r="53" spans="1:57" ht="47.25" customHeight="1" thickBot="1">
      <c r="A53" s="233">
        <v>10</v>
      </c>
      <c r="B53" s="223" t="s">
        <v>63</v>
      </c>
      <c r="C53" s="34" t="s">
        <v>53</v>
      </c>
      <c r="D53" s="72" t="s">
        <v>54</v>
      </c>
      <c r="E53" s="35">
        <v>2</v>
      </c>
      <c r="F53" s="35">
        <v>2</v>
      </c>
      <c r="G53" s="36">
        <v>45352</v>
      </c>
      <c r="H53" s="37" t="s">
        <v>48</v>
      </c>
      <c r="I53" s="38">
        <v>204</v>
      </c>
      <c r="J53" s="38">
        <f>$AU$4</f>
        <v>6</v>
      </c>
      <c r="K53" s="258" t="s">
        <v>104</v>
      </c>
      <c r="L53" s="258"/>
      <c r="M53" s="258"/>
      <c r="N53" s="39">
        <v>6</v>
      </c>
      <c r="O53" s="39">
        <f>$AV$4</f>
        <v>8</v>
      </c>
      <c r="P53" s="39">
        <f>$AW$4</f>
        <v>3</v>
      </c>
      <c r="Q53" s="40">
        <f t="shared" si="77"/>
        <v>23</v>
      </c>
      <c r="R53" s="41"/>
      <c r="S53" s="42">
        <v>45394</v>
      </c>
      <c r="T53" s="43" t="str">
        <f t="shared" si="78"/>
        <v>5-6</v>
      </c>
      <c r="U53" s="43">
        <f t="shared" si="79"/>
        <v>204</v>
      </c>
      <c r="V53" s="43">
        <f t="shared" si="80"/>
        <v>6</v>
      </c>
      <c r="W53" s="258" t="s">
        <v>105</v>
      </c>
      <c r="X53" s="258"/>
      <c r="Y53" s="258"/>
      <c r="Z53" s="43">
        <v>6</v>
      </c>
      <c r="AA53" s="44">
        <f>$AV$4</f>
        <v>8</v>
      </c>
      <c r="AB53" s="44">
        <f>$AW$4</f>
        <v>3</v>
      </c>
      <c r="AC53" s="45">
        <f t="shared" si="82"/>
        <v>23</v>
      </c>
      <c r="AD53" s="41"/>
      <c r="AE53" s="46">
        <v>45436</v>
      </c>
      <c r="AF53" s="47" t="str">
        <f t="shared" si="73"/>
        <v>5-6</v>
      </c>
      <c r="AG53" s="47">
        <f t="shared" si="74"/>
        <v>204</v>
      </c>
      <c r="AH53" s="47">
        <f t="shared" si="75"/>
        <v>6</v>
      </c>
      <c r="AI53" s="258" t="s">
        <v>106</v>
      </c>
      <c r="AJ53" s="258"/>
      <c r="AK53" s="258"/>
      <c r="AL53" s="47">
        <f t="shared" si="76"/>
        <v>6</v>
      </c>
      <c r="AM53" s="48">
        <f>$AV$4</f>
        <v>8</v>
      </c>
      <c r="AN53" s="48">
        <f>$AW$4+1</f>
        <v>4</v>
      </c>
      <c r="AO53" s="49">
        <f t="shared" si="72"/>
        <v>24</v>
      </c>
      <c r="AP53" s="50">
        <f t="shared" si="19"/>
        <v>70</v>
      </c>
      <c r="AQ53" s="73"/>
      <c r="AR53" s="52"/>
      <c r="AS53" s="65"/>
      <c r="AT53" s="65"/>
      <c r="AU53" s="101"/>
      <c r="AV53" s="101"/>
      <c r="AW53" s="101"/>
      <c r="AX53" s="102"/>
      <c r="AY53" s="103"/>
      <c r="AZ53" s="104"/>
      <c r="BA53" s="89"/>
      <c r="BB53" s="90"/>
      <c r="BC53" s="105"/>
      <c r="BD53" s="70"/>
      <c r="BE53" s="70"/>
    </row>
    <row r="54" spans="1:57" ht="96" customHeight="1" thickBot="1">
      <c r="A54" s="229">
        <v>11</v>
      </c>
      <c r="B54" s="227" t="s">
        <v>55</v>
      </c>
      <c r="C54" s="187" t="s">
        <v>41</v>
      </c>
      <c r="D54" s="188" t="s">
        <v>86</v>
      </c>
      <c r="E54" s="189">
        <v>2</v>
      </c>
      <c r="F54" s="189">
        <v>2</v>
      </c>
      <c r="G54" s="259" t="s">
        <v>101</v>
      </c>
      <c r="H54" s="259"/>
      <c r="I54" s="259"/>
      <c r="J54" s="259"/>
      <c r="K54" s="259"/>
      <c r="L54" s="259"/>
      <c r="M54" s="259"/>
      <c r="N54" s="259"/>
      <c r="O54" s="96">
        <v>20</v>
      </c>
      <c r="P54" s="96">
        <v>3</v>
      </c>
      <c r="Q54" s="97">
        <f t="shared" si="77"/>
        <v>23</v>
      </c>
      <c r="R54" s="35"/>
      <c r="S54" s="262" t="s">
        <v>102</v>
      </c>
      <c r="T54" s="262"/>
      <c r="U54" s="262"/>
      <c r="V54" s="262"/>
      <c r="W54" s="262"/>
      <c r="X54" s="262"/>
      <c r="Y54" s="262"/>
      <c r="Z54" s="262"/>
      <c r="AA54" s="98">
        <v>20</v>
      </c>
      <c r="AB54" s="98">
        <v>3</v>
      </c>
      <c r="AC54" s="99">
        <f t="shared" si="82"/>
        <v>23</v>
      </c>
      <c r="AD54" s="100"/>
      <c r="AE54" s="261" t="s">
        <v>103</v>
      </c>
      <c r="AF54" s="261"/>
      <c r="AG54" s="261"/>
      <c r="AH54" s="261"/>
      <c r="AI54" s="261"/>
      <c r="AJ54" s="261"/>
      <c r="AK54" s="261"/>
      <c r="AL54" s="261"/>
      <c r="AM54" s="190">
        <v>20</v>
      </c>
      <c r="AN54" s="191">
        <v>4</v>
      </c>
      <c r="AO54" s="192">
        <f t="shared" si="18"/>
        <v>24</v>
      </c>
      <c r="AP54" s="193">
        <f t="shared" si="19"/>
        <v>70</v>
      </c>
      <c r="AQ54" s="180">
        <f t="shared" si="58"/>
        <v>2</v>
      </c>
      <c r="AR54" s="52">
        <f t="shared" si="59"/>
        <v>2</v>
      </c>
      <c r="AS54" s="65"/>
      <c r="AT54" s="65"/>
      <c r="AU54" s="101"/>
      <c r="AV54" s="101"/>
      <c r="AW54" s="101"/>
      <c r="AX54" s="102"/>
      <c r="AY54" s="103"/>
      <c r="AZ54" s="104"/>
      <c r="BA54" s="89"/>
      <c r="BB54" s="90"/>
      <c r="BC54" s="105"/>
      <c r="BD54" s="70"/>
      <c r="BE54" s="70"/>
    </row>
    <row r="55" spans="1:57" ht="69.75" customHeight="1" thickTop="1">
      <c r="A55" s="194"/>
      <c r="B55" s="195"/>
      <c r="C55" s="275" t="s">
        <v>57</v>
      </c>
      <c r="D55" s="275"/>
      <c r="E55" s="275"/>
      <c r="F55" s="275"/>
      <c r="G55" s="275"/>
      <c r="H55" s="275"/>
      <c r="I55" s="275"/>
      <c r="J55" s="275"/>
      <c r="K55" s="275"/>
      <c r="L55" s="275"/>
      <c r="M55" s="196"/>
      <c r="N55" s="196"/>
      <c r="O55" s="197"/>
      <c r="P55" s="198"/>
      <c r="Q55" s="199"/>
      <c r="R55" s="200"/>
      <c r="S55" s="276" t="s">
        <v>79</v>
      </c>
      <c r="T55" s="276"/>
      <c r="U55" s="276"/>
      <c r="V55" s="276"/>
      <c r="W55" s="276"/>
      <c r="X55" s="276"/>
      <c r="Y55" s="276"/>
      <c r="Z55" s="276"/>
      <c r="AA55" s="276"/>
      <c r="AB55" s="276"/>
      <c r="AC55" s="276"/>
      <c r="AD55" s="276"/>
      <c r="AE55" s="276"/>
      <c r="AF55" s="276"/>
      <c r="AG55" s="276"/>
      <c r="AH55" s="201"/>
      <c r="AI55" s="201"/>
      <c r="AJ55" s="201"/>
      <c r="AK55" s="202"/>
      <c r="AL55" s="203"/>
      <c r="AM55" s="204"/>
      <c r="AN55" s="204"/>
      <c r="AO55" s="204"/>
      <c r="AP55" s="205"/>
      <c r="AQ55" s="206"/>
      <c r="AR55" s="52"/>
      <c r="AS55" s="207"/>
      <c r="AT55" s="207"/>
      <c r="AU55" s="208"/>
      <c r="AV55" s="208"/>
      <c r="AW55" s="208"/>
      <c r="AX55" s="209"/>
      <c r="AY55" s="210"/>
      <c r="AZ55" s="211"/>
      <c r="BA55" s="212"/>
      <c r="BB55" s="213"/>
      <c r="BC55" s="214"/>
      <c r="BD55" s="215"/>
      <c r="BE55" s="215"/>
    </row>
    <row r="56" spans="1:57" ht="69.75" customHeight="1">
      <c r="A56" s="216"/>
      <c r="B56" s="195"/>
      <c r="C56" s="217"/>
      <c r="D56" s="218"/>
      <c r="E56" s="219"/>
      <c r="F56" s="219"/>
      <c r="H56" s="4"/>
      <c r="I56" s="5"/>
      <c r="J56" s="5"/>
      <c r="K56" s="3"/>
      <c r="L56" s="6"/>
      <c r="M56" s="6"/>
      <c r="S56" s="7"/>
      <c r="T56" s="7"/>
      <c r="U56" s="7"/>
      <c r="W56" s="8"/>
      <c r="X56" s="9"/>
      <c r="Y56" s="6"/>
      <c r="AE56" s="7"/>
      <c r="AF56" s="7"/>
      <c r="AG56" s="7"/>
      <c r="AI56" s="8"/>
      <c r="AJ56" s="9"/>
      <c r="AK56" s="6"/>
      <c r="AP56" s="205"/>
      <c r="AQ56" s="206"/>
      <c r="AR56" s="52"/>
      <c r="AS56" s="207"/>
      <c r="AT56" s="207"/>
      <c r="AU56" s="208"/>
      <c r="AV56" s="208"/>
      <c r="AW56" s="208"/>
      <c r="AX56" s="209"/>
      <c r="AY56" s="210"/>
      <c r="AZ56" s="211"/>
      <c r="BA56" s="212"/>
      <c r="BB56" s="213"/>
      <c r="BC56" s="214"/>
      <c r="BD56" s="215"/>
      <c r="BE56" s="215"/>
    </row>
    <row r="57" spans="7:16" ht="19.5" customHeight="1">
      <c r="G57" s="220"/>
      <c r="H57" s="125"/>
      <c r="I57" s="125"/>
      <c r="J57" s="71"/>
      <c r="K57" s="208"/>
      <c r="L57" s="71"/>
      <c r="M57" s="71"/>
      <c r="N57" s="71"/>
      <c r="O57" s="71"/>
      <c r="P57" s="125"/>
    </row>
  </sheetData>
  <sheetProtection selectLockedCells="1" selectUnlockedCells="1"/>
  <mergeCells count="196">
    <mergeCell ref="C55:L55"/>
    <mergeCell ref="S55:AG55"/>
    <mergeCell ref="K42:M42"/>
    <mergeCell ref="W42:Y42"/>
    <mergeCell ref="AI42:AK42"/>
    <mergeCell ref="G54:N54"/>
    <mergeCell ref="S54:Z54"/>
    <mergeCell ref="AE54:AL54"/>
    <mergeCell ref="G43:N43"/>
    <mergeCell ref="S43:Z43"/>
    <mergeCell ref="K40:M40"/>
    <mergeCell ref="W40:Y40"/>
    <mergeCell ref="AI40:AK40"/>
    <mergeCell ref="K41:M41"/>
    <mergeCell ref="W41:Y41"/>
    <mergeCell ref="AI41:AK41"/>
    <mergeCell ref="K38:M38"/>
    <mergeCell ref="W38:Y38"/>
    <mergeCell ref="AI38:AK38"/>
    <mergeCell ref="K39:M39"/>
    <mergeCell ref="W39:Y39"/>
    <mergeCell ref="AI39:AK39"/>
    <mergeCell ref="K36:M36"/>
    <mergeCell ref="W36:Y36"/>
    <mergeCell ref="AI36:AK36"/>
    <mergeCell ref="K37:M37"/>
    <mergeCell ref="W37:Y37"/>
    <mergeCell ref="AI37:AK37"/>
    <mergeCell ref="K34:M34"/>
    <mergeCell ref="W34:Y34"/>
    <mergeCell ref="AI34:AK34"/>
    <mergeCell ref="K35:M35"/>
    <mergeCell ref="W35:Y35"/>
    <mergeCell ref="AI35:AK35"/>
    <mergeCell ref="G32:N32"/>
    <mergeCell ref="S32:Z32"/>
    <mergeCell ref="AE32:AL32"/>
    <mergeCell ref="K33:M33"/>
    <mergeCell ref="W33:Y33"/>
    <mergeCell ref="AI33:AK33"/>
    <mergeCell ref="K30:M30"/>
    <mergeCell ref="W30:Y30"/>
    <mergeCell ref="AI30:AK30"/>
    <mergeCell ref="K31:M31"/>
    <mergeCell ref="W31:Y31"/>
    <mergeCell ref="AI31:AK31"/>
    <mergeCell ref="K28:M28"/>
    <mergeCell ref="W28:Y28"/>
    <mergeCell ref="AI28:AK28"/>
    <mergeCell ref="K29:M29"/>
    <mergeCell ref="W29:Y29"/>
    <mergeCell ref="AI29:AK29"/>
    <mergeCell ref="K26:M26"/>
    <mergeCell ref="W26:Y26"/>
    <mergeCell ref="AI26:AK26"/>
    <mergeCell ref="K27:M27"/>
    <mergeCell ref="W27:Y27"/>
    <mergeCell ref="AI27:AK27"/>
    <mergeCell ref="K24:M24"/>
    <mergeCell ref="W24:Y24"/>
    <mergeCell ref="AI24:AK24"/>
    <mergeCell ref="K25:M25"/>
    <mergeCell ref="W25:Y25"/>
    <mergeCell ref="AI25:AK25"/>
    <mergeCell ref="K22:M22"/>
    <mergeCell ref="W22:Y22"/>
    <mergeCell ref="AI22:AK22"/>
    <mergeCell ref="K23:M23"/>
    <mergeCell ref="W23:Y23"/>
    <mergeCell ref="AI23:AK23"/>
    <mergeCell ref="K20:M20"/>
    <mergeCell ref="W20:Y20"/>
    <mergeCell ref="AI20:AK20"/>
    <mergeCell ref="G21:N21"/>
    <mergeCell ref="S21:Z21"/>
    <mergeCell ref="AE21:AL21"/>
    <mergeCell ref="K18:M18"/>
    <mergeCell ref="W18:Y18"/>
    <mergeCell ref="AI18:AK18"/>
    <mergeCell ref="K19:M19"/>
    <mergeCell ref="W19:Y19"/>
    <mergeCell ref="AI19:AK19"/>
    <mergeCell ref="K16:M16"/>
    <mergeCell ref="W16:Y16"/>
    <mergeCell ref="AI16:AK16"/>
    <mergeCell ref="K17:M17"/>
    <mergeCell ref="W17:Y17"/>
    <mergeCell ref="AI17:AK17"/>
    <mergeCell ref="K14:M14"/>
    <mergeCell ref="W14:Y14"/>
    <mergeCell ref="AI14:AK14"/>
    <mergeCell ref="K15:M15"/>
    <mergeCell ref="W15:Y15"/>
    <mergeCell ref="AI15:AK15"/>
    <mergeCell ref="K12:M12"/>
    <mergeCell ref="W12:Y12"/>
    <mergeCell ref="AI12:AK12"/>
    <mergeCell ref="K13:M13"/>
    <mergeCell ref="W13:Y13"/>
    <mergeCell ref="AI13:AK13"/>
    <mergeCell ref="AS9:AT9"/>
    <mergeCell ref="AX9:AY9"/>
    <mergeCell ref="BA9:BC9"/>
    <mergeCell ref="BD9:BE9"/>
    <mergeCell ref="K11:M11"/>
    <mergeCell ref="W11:Y11"/>
    <mergeCell ref="AI11:AK11"/>
    <mergeCell ref="AE9:AE10"/>
    <mergeCell ref="AF9:AF10"/>
    <mergeCell ref="AG9:AG10"/>
    <mergeCell ref="AL9:AL10"/>
    <mergeCell ref="S9:S10"/>
    <mergeCell ref="T9:T10"/>
    <mergeCell ref="U9:U10"/>
    <mergeCell ref="V9:V10"/>
    <mergeCell ref="W9:Y10"/>
    <mergeCell ref="Z9:Z10"/>
    <mergeCell ref="AN7:AN10"/>
    <mergeCell ref="AO7:AO10"/>
    <mergeCell ref="G9:G10"/>
    <mergeCell ref="H9:H10"/>
    <mergeCell ref="I9:I10"/>
    <mergeCell ref="J9:J10"/>
    <mergeCell ref="K9:M10"/>
    <mergeCell ref="N9:N10"/>
    <mergeCell ref="AH9:AH10"/>
    <mergeCell ref="AI9:AK10"/>
    <mergeCell ref="AR5:AR10"/>
    <mergeCell ref="AA7:AA10"/>
    <mergeCell ref="AB7:AB10"/>
    <mergeCell ref="AC7:AC10"/>
    <mergeCell ref="AE7:AH8"/>
    <mergeCell ref="G6:Q6"/>
    <mergeCell ref="S6:AC6"/>
    <mergeCell ref="AE6:AO6"/>
    <mergeCell ref="G7:J8"/>
    <mergeCell ref="K7:N8"/>
    <mergeCell ref="R5:R10"/>
    <mergeCell ref="S5:AC5"/>
    <mergeCell ref="AD5:AD10"/>
    <mergeCell ref="AE5:AO5"/>
    <mergeCell ref="AP5:AP10"/>
    <mergeCell ref="AQ5:AQ10"/>
    <mergeCell ref="S7:V8"/>
    <mergeCell ref="W7:Z8"/>
    <mergeCell ref="AI7:AL8"/>
    <mergeCell ref="AM7:AM10"/>
    <mergeCell ref="B5:B10"/>
    <mergeCell ref="C5:C10"/>
    <mergeCell ref="D5:D10"/>
    <mergeCell ref="E5:E10"/>
    <mergeCell ref="F5:F10"/>
    <mergeCell ref="G5:Q5"/>
    <mergeCell ref="O7:O10"/>
    <mergeCell ref="P7:P10"/>
    <mergeCell ref="Q7:Q10"/>
    <mergeCell ref="AI45:AK45"/>
    <mergeCell ref="D1:AQ1"/>
    <mergeCell ref="AV1:AV3"/>
    <mergeCell ref="AW1:AW3"/>
    <mergeCell ref="A2:AQ2"/>
    <mergeCell ref="AS2:AT2"/>
    <mergeCell ref="D3:AQ3"/>
    <mergeCell ref="D4:AP4"/>
    <mergeCell ref="AS4:AT4"/>
    <mergeCell ref="A5:A10"/>
    <mergeCell ref="W51:Y51"/>
    <mergeCell ref="K47:M47"/>
    <mergeCell ref="W47:Y47"/>
    <mergeCell ref="AI47:AK47"/>
    <mergeCell ref="AE43:AL43"/>
    <mergeCell ref="K44:M44"/>
    <mergeCell ref="W44:Y44"/>
    <mergeCell ref="AI44:AK44"/>
    <mergeCell ref="K45:M45"/>
    <mergeCell ref="W45:Y45"/>
    <mergeCell ref="AI50:AK50"/>
    <mergeCell ref="K52:M52"/>
    <mergeCell ref="W52:Y52"/>
    <mergeCell ref="AI52:AK52"/>
    <mergeCell ref="K53:M53"/>
    <mergeCell ref="K48:M48"/>
    <mergeCell ref="W48:Y48"/>
    <mergeCell ref="AI48:AK48"/>
    <mergeCell ref="K49:M49"/>
    <mergeCell ref="K51:M51"/>
    <mergeCell ref="AI51:AK51"/>
    <mergeCell ref="K46:M46"/>
    <mergeCell ref="W46:Y46"/>
    <mergeCell ref="AI46:AK46"/>
    <mergeCell ref="W53:Y53"/>
    <mergeCell ref="AI53:AK53"/>
    <mergeCell ref="W49:Y49"/>
    <mergeCell ref="AI49:AK49"/>
    <mergeCell ref="K50:M50"/>
    <mergeCell ref="W50:Y50"/>
  </mergeCells>
  <conditionalFormatting sqref="AX11:AX56">
    <cfRule type="cellIs" priority="1" dxfId="0" operator="equal" stopIfTrue="1">
      <formula>1</formula>
    </cfRule>
  </conditionalFormatting>
  <conditionalFormatting sqref="I57 P57">
    <cfRule type="expression" priority="2" dxfId="0" stopIfTrue="1">
      <formula>1</formula>
    </cfRule>
  </conditionalFormatting>
  <conditionalFormatting sqref="G57">
    <cfRule type="expression" priority="3" dxfId="1" stopIfTrue="1">
      <formula>"ДЕНЬНЕД(G118)=1"</formula>
    </cfRule>
  </conditionalFormatting>
  <printOptions horizontalCentered="1"/>
  <pageMargins left="0" right="0" top="0" bottom="0" header="0.5118110236220472" footer="0.5118110236220472"/>
  <pageSetup horizontalDpi="600" verticalDpi="600" orientation="landscape" paperSize="8"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User</cp:lastModifiedBy>
  <cp:lastPrinted>2024-02-19T07:27:02Z</cp:lastPrinted>
  <dcterms:created xsi:type="dcterms:W3CDTF">2023-02-09T08:27:42Z</dcterms:created>
  <dcterms:modified xsi:type="dcterms:W3CDTF">2024-02-26T06:22:26Z</dcterms:modified>
  <cp:category/>
  <cp:version/>
  <cp:contentType/>
  <cp:contentStatus/>
</cp:coreProperties>
</file>