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00" activeTab="0"/>
  </bookViews>
  <sheets>
    <sheet name="Арх" sheetId="1" r:id="rId1"/>
    <sheet name="Лист1" sheetId="2" r:id="rId2"/>
  </sheets>
  <definedNames>
    <definedName name="_xlfn_BAHTTEXT">NA()</definedName>
    <definedName name="Excel_BuiltIn_Print_Area" localSheetId="0">'Арх'!$A$1:$AP$76</definedName>
    <definedName name="_xlnm.Print_Area" localSheetId="0">'Арх'!$A$1:$AP$76</definedName>
  </definedNames>
  <calcPr fullCalcOnLoad="1"/>
</workbook>
</file>

<file path=xl/sharedStrings.xml><?xml version="1.0" encoding="utf-8"?>
<sst xmlns="http://schemas.openxmlformats.org/spreadsheetml/2006/main" count="500" uniqueCount="174">
  <si>
    <t>УТВЕРЖДАЮ</t>
  </si>
  <si>
    <t>Расписание</t>
  </si>
  <si>
    <t>конец 4 к</t>
  </si>
  <si>
    <t>текущий контроль (л/р…к/р)</t>
  </si>
  <si>
    <t>Посещение</t>
  </si>
  <si>
    <t>Директор ИАСиД  ______________Т.А. Хежев</t>
  </si>
  <si>
    <t xml:space="preserve">БАЛЛЬНО-РЕЙТИНГОВЫХ КОНТРОЛЬНЫХ МЕРОПРИЯТИЙ </t>
  </si>
  <si>
    <t xml:space="preserve">                 «_____»_________________2022 г.</t>
  </si>
  <si>
    <t>ЗА I ПОЛУГОДИЕ 2022- 2023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</si>
  <si>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 xml:space="preserve">          Направление подготовки  07.03.01 АРХИТЕКТУРА</t>
  </si>
  <si>
    <t>№ п/п</t>
  </si>
  <si>
    <t xml:space="preserve">НАИМЕНОВАНИЕ  ДИСЦИПЛИНЫ </t>
  </si>
  <si>
    <t>Форма итогового контроля</t>
  </si>
  <si>
    <t>ФИО                                    преподавателя</t>
  </si>
  <si>
    <t>курс</t>
  </si>
  <si>
    <t>группа</t>
  </si>
  <si>
    <t>1 контрольная точка</t>
  </si>
  <si>
    <t>2 контрольная точка</t>
  </si>
  <si>
    <t>3 контрольная точка</t>
  </si>
  <si>
    <t>итого</t>
  </si>
  <si>
    <t>контрольные мероприятия</t>
  </si>
  <si>
    <t>коллоквиум</t>
  </si>
  <si>
    <t>тестирование</t>
  </si>
  <si>
    <t>Иные формы контроля</t>
  </si>
  <si>
    <t>всего</t>
  </si>
  <si>
    <t>дата</t>
  </si>
  <si>
    <t>час</t>
  </si>
  <si>
    <t>ауд</t>
  </si>
  <si>
    <t>балл</t>
  </si>
  <si>
    <t>шаг</t>
  </si>
  <si>
    <t>рейтинг</t>
  </si>
  <si>
    <t>тест</t>
  </si>
  <si>
    <t>шаг тест</t>
  </si>
  <si>
    <t>1_2</t>
  </si>
  <si>
    <t>2_3</t>
  </si>
  <si>
    <t>1 рейт</t>
  </si>
  <si>
    <t>2 рейт</t>
  </si>
  <si>
    <t>3 рейт</t>
  </si>
  <si>
    <t>пара</t>
  </si>
  <si>
    <t>часы</t>
  </si>
  <si>
    <t>колокв</t>
  </si>
  <si>
    <t>комп кл</t>
  </si>
  <si>
    <t>пг-время</t>
  </si>
  <si>
    <t>бал</t>
  </si>
  <si>
    <t>ИНОСТРАННЫЙ ЯЗЫК</t>
  </si>
  <si>
    <t>зачет</t>
  </si>
  <si>
    <t xml:space="preserve">    ст.преп. Карчаква С.Х.                                 ас. Кошеева А.А.                        ас. Доткулова З.О.</t>
  </si>
  <si>
    <t xml:space="preserve"> 3-4</t>
  </si>
  <si>
    <t>506    506а      501</t>
  </si>
  <si>
    <t>3.10.2022-5.10.2022</t>
  </si>
  <si>
    <t>8.11.2022-10.11.2022</t>
  </si>
  <si>
    <t>21.12.2022-23.12.2022</t>
  </si>
  <si>
    <t>111</t>
  </si>
  <si>
    <t>9,00-11,00</t>
  </si>
  <si>
    <t>ФИЗИЧЕСКАЯ КУЛЬТУРА И СПОРТ</t>
  </si>
  <si>
    <t xml:space="preserve">ст.пр.    Киржинов М.М.   </t>
  </si>
  <si>
    <t>107,111</t>
  </si>
  <si>
    <t xml:space="preserve"> ИСТОРИЯ  (история России, всеобщая история)</t>
  </si>
  <si>
    <t>экзамен</t>
  </si>
  <si>
    <t>проф. Апажева Е.С.</t>
  </si>
  <si>
    <t xml:space="preserve"> 1-2</t>
  </si>
  <si>
    <t>РОДНОЙ ЯЗЫК</t>
  </si>
  <si>
    <t xml:space="preserve">доц.  Хашхожева З.Т.                                   доц. Мизиев А.А.                                    ст. пр. Макитова Т.Т. </t>
  </si>
  <si>
    <t>506   204        206</t>
  </si>
  <si>
    <t>МАТЕМАТИКА</t>
  </si>
  <si>
    <t>диф. зачет</t>
  </si>
  <si>
    <t>ст. преп. Кодзоков А.Х.</t>
  </si>
  <si>
    <t>АРХИТЕКТУРНОЕ ПРОЕКТИРОВАНИЕ                                              (I уровень)</t>
  </si>
  <si>
    <t>зачет + 2 к.р.</t>
  </si>
  <si>
    <t xml:space="preserve">  ас.   Атабиева Ф.И. </t>
  </si>
  <si>
    <t xml:space="preserve"> 5-6</t>
  </si>
  <si>
    <t>РИСУНОК</t>
  </si>
  <si>
    <t xml:space="preserve">доц. Канокова Ф.Ю.   </t>
  </si>
  <si>
    <t>НАЧЕРТАТЕЛЬНАЯ ГЕОМЕТРИЯ И ЧЕРЧЕНИЕ</t>
  </si>
  <si>
    <t>ст.пр. Шогенова Ф.М.</t>
  </si>
  <si>
    <t xml:space="preserve">ЦВЕТОВЕДЕНИЕ И КОЛОРИСТИКА      </t>
  </si>
  <si>
    <t>доц. Султанова А.М.</t>
  </si>
  <si>
    <t xml:space="preserve"> ИСТОРИЯ ИСКУССТВ        </t>
  </si>
  <si>
    <t xml:space="preserve">ЭЛЕКТИВНЫЕ КУРСЫ ПО ФИЗИЧЕСКОЙ КУЛЬТУРЕ </t>
  </si>
  <si>
    <t>*</t>
  </si>
  <si>
    <t>5.10 Ср  13.00-14.45    (сдача нормативов)  ФСК</t>
  </si>
  <si>
    <t>16.11 Ср  13.00-14.45    (сдача нормативов)  ФСК</t>
  </si>
  <si>
    <t>21.12 Ср  13.00-14.45    (сдача нормативов)  ФСК</t>
  </si>
  <si>
    <t xml:space="preserve">ст.пр.    Киржинов М.М.          </t>
  </si>
  <si>
    <t>506    112          206</t>
  </si>
  <si>
    <t>доц. Исакова М.М.</t>
  </si>
  <si>
    <t xml:space="preserve"> ас.   Атабиева Ф.И. </t>
  </si>
  <si>
    <t xml:space="preserve">ст. преп.  Унежева З.С.  </t>
  </si>
  <si>
    <t xml:space="preserve">ЦИФРОВЫЕ И ИНФОРМАЦИОННО-КОММУНИКАЦИОННЫЕ ТЕХНОЛОГИИ В АРХИТЕКТУРЕ   </t>
  </si>
  <si>
    <t>ст. преп. Машукова М.Х.</t>
  </si>
  <si>
    <t>8.11.2021-10.11.2021</t>
  </si>
  <si>
    <t xml:space="preserve">КОМПОЗИЦИОННОЕ МОДЕЛИРОВАНИЕ </t>
  </si>
  <si>
    <t>зачет+ к.р.</t>
  </si>
  <si>
    <t>доц. Канокова Ф.Ю.</t>
  </si>
  <si>
    <t>ФИЛОСОФИЯ</t>
  </si>
  <si>
    <t xml:space="preserve">ст.преп. Бижева А.П. </t>
  </si>
  <si>
    <t>СКУЛЬПТУРА И СКУЛЬПТУРНО-ПЛАСТИЧЕСКОЕ МОДЕЛИРОВАНИЕ</t>
  </si>
  <si>
    <t xml:space="preserve">АРХИТЕКТУРНОЕ ПРОЕКТИРОВАНИЕ (I УРОВЕНЬ) </t>
  </si>
  <si>
    <t xml:space="preserve">ст. преп. Дугулубгов А.А. </t>
  </si>
  <si>
    <t xml:space="preserve">ИСТОРИЯ АРХИТЕКТУРЫ   </t>
  </si>
  <si>
    <t xml:space="preserve">РИСУНОК  </t>
  </si>
  <si>
    <t>ст. преп. Иванникова О.Е.</t>
  </si>
  <si>
    <t xml:space="preserve">ТЕОРЕТИЧЕСКАЯ МЕХАНИКА </t>
  </si>
  <si>
    <t>доц. Шогенова М.М.</t>
  </si>
  <si>
    <t xml:space="preserve">НАЧЕРТАТЕЛЬНАЯ ГЕОМЕТРИЯ И ЧЕРЧЕНИЕ </t>
  </si>
  <si>
    <t>10.10 Пн    14.45-16.20      (сдача нормативов)  ФСК</t>
  </si>
  <si>
    <t>14.11  Пн    14.45-16.20    (сдача нормативов)  ФСК</t>
  </si>
  <si>
    <t xml:space="preserve">27.12  Пн Пн    14.45-16.20      (сдача нормативов)  ФСК     </t>
  </si>
  <si>
    <t xml:space="preserve">cт.преп. Карчаева С.Х.                         </t>
  </si>
  <si>
    <t>506    506б</t>
  </si>
  <si>
    <t>ЖИВОПИСЬ</t>
  </si>
  <si>
    <t xml:space="preserve">КОМПЬЮТЕРНОЕ ТРЕХМЕРНОЕ МОДЕЛИРОВАНИЕ И ВИЗУАЛИЗАЦИЯ </t>
  </si>
  <si>
    <t xml:space="preserve">ас. Тутаев А.А.  </t>
  </si>
  <si>
    <t>28.09.2021-30.09.2021</t>
  </si>
  <si>
    <t>1.11.2021-3.11.2021</t>
  </si>
  <si>
    <t>5.12.2022-7.12.2022</t>
  </si>
  <si>
    <t xml:space="preserve">СТРОИТЕЛЬНАЯ МЕХАНИКА  </t>
  </si>
  <si>
    <t>ст. преп. Барагунова Л.А.</t>
  </si>
  <si>
    <t xml:space="preserve">АРХИТЕКТУРНЫЕ КОНСТРУКЦИИ </t>
  </si>
  <si>
    <t>диф. зачет + к.р.</t>
  </si>
  <si>
    <t>АРХИТЕКТУРНОЕ ПРОЕКТИРОВАНИЕ</t>
  </si>
  <si>
    <t>диф. зачет + 2 к.п.</t>
  </si>
  <si>
    <t>доц. Хуранов В.Х.</t>
  </si>
  <si>
    <t>601     111</t>
  </si>
  <si>
    <t>ПРАВОВЕДЕНИЕ</t>
  </si>
  <si>
    <t>доц. Жугов А.А.</t>
  </si>
  <si>
    <t>107</t>
  </si>
  <si>
    <t>15,00-17,00</t>
  </si>
  <si>
    <t>ОСНОВЫ ФИНАНСОВОЙ ГРАМОТНОСТИ</t>
  </si>
  <si>
    <t>ст. преп. Жирова С.А.</t>
  </si>
  <si>
    <t>БЕЗОПАСНОСТЬ ЖИЗНЕДЕЯТЕЛЬНОСТИ</t>
  </si>
  <si>
    <t>ст.  преп. Ципинов А.С.</t>
  </si>
  <si>
    <t>29.09 Чт    13.00-14.35    (сдача нормативов) ФСК</t>
  </si>
  <si>
    <r>
      <rPr>
        <sz val="12"/>
        <color indexed="56"/>
        <rFont val="Arial Cyr"/>
        <family val="2"/>
      </rPr>
      <t xml:space="preserve">1.12 Чт </t>
    </r>
    <r>
      <rPr>
        <sz val="12"/>
        <color indexed="25"/>
        <rFont val="Arial Cyr"/>
        <family val="2"/>
      </rPr>
      <t xml:space="preserve">   </t>
    </r>
    <r>
      <rPr>
        <sz val="12"/>
        <color indexed="56"/>
        <rFont val="Arial Cyr"/>
        <family val="2"/>
      </rPr>
      <t xml:space="preserve"> 13.00-14.35    (сдача нормативов) ФСК</t>
    </r>
  </si>
  <si>
    <t>28.09.2022-30.09.2022</t>
  </si>
  <si>
    <t xml:space="preserve">АРХИТЕКТУРНОЕ ПРОЕКТИРОВАНИЕ    </t>
  </si>
  <si>
    <t xml:space="preserve"> ст. преп. Шинахов А.М.                                                        Иуан  Д.И.  </t>
  </si>
  <si>
    <t xml:space="preserve">ЭКОНОМИКА    СТРОИТЕЛЬСТВА  </t>
  </si>
  <si>
    <t xml:space="preserve">ст. преп. Жирикова И. А. </t>
  </si>
  <si>
    <t xml:space="preserve">ОСНОВАНИЯ И ФУНДАМЕНТЫ </t>
  </si>
  <si>
    <t>экзамен+к.р.</t>
  </si>
  <si>
    <t>доц.Казиев А.М.</t>
  </si>
  <si>
    <t xml:space="preserve"> УПРАВЛЕНИЕ ПРОЕКТАМИ В СТРОИТЕЛЬСТВЕ  </t>
  </si>
  <si>
    <t>диф.зачет</t>
  </si>
  <si>
    <t>доц. Кумыков М.З.</t>
  </si>
  <si>
    <t xml:space="preserve">АРХИТЕКТУРНАЯ ФИЗИКА                                                                    </t>
  </si>
  <si>
    <t xml:space="preserve">  СОВРЕМЕННЫЕ КОМПОЗИЦИОННЫЕ МАТЕРИАЛЫ   </t>
  </si>
  <si>
    <t>ст.преп. Кажаров А.Р.</t>
  </si>
  <si>
    <t>ЖЕЛЕЗОБЕТОННЫЕ И КАМЕННЫЕ КОНСТРУКЦИИ</t>
  </si>
  <si>
    <t>экзамен +к.р.</t>
  </si>
  <si>
    <t>доц. Джанкулаев А.Я.</t>
  </si>
  <si>
    <t xml:space="preserve">РЕКОНСТРУКЦИЯ И РЕСТАВРАЦИЯ ЗДАНИЙ </t>
  </si>
  <si>
    <t>31.10.2022-2.11.2022</t>
  </si>
  <si>
    <t>23.11.2022-25.11.2022</t>
  </si>
  <si>
    <t>ТИПОЛОГИЯ ЗДАНИЙ</t>
  </si>
  <si>
    <t xml:space="preserve">АРХИТЕКТУРНОЕ ПРЕКТИРОВАНИЕ ЗДАНИЙ И СООРУЖЕНИЙ  </t>
  </si>
  <si>
    <t>экзамен +  к.п.</t>
  </si>
  <si>
    <t>доц. Гукетлов Х.М.</t>
  </si>
  <si>
    <t xml:space="preserve">АРХИТЕКТУРНОЕ ПРОЕКТИРОВАНИЕ (II УРОВЕНЬ) </t>
  </si>
  <si>
    <t>асс.Дугулубгов А.А.</t>
  </si>
  <si>
    <t>ПОЖАРНАЯ БЕЗОПАСНОСТЬ ЗДАНИЙ И СООРУЖЕНИЙ</t>
  </si>
  <si>
    <t>ст. преп. Журтов А.В.</t>
  </si>
  <si>
    <t>ТЕОРИЯ ГРАДОСТРОИТЕЛЬСТВА И РАЙОННОЙ ПЛАНИРОВКИ</t>
  </si>
  <si>
    <t>КОНСТРУКЦИИ ИЗ ДЕРЕВА И ПЛАСТМАСС</t>
  </si>
  <si>
    <t>экзамен +  к.р.</t>
  </si>
  <si>
    <t>Зам.директора по УР  ИАСиД  ___________________М.М. Шогенова</t>
  </si>
  <si>
    <t>Руководитель ОПОП   _______________  Х.М.Гукетлов</t>
  </si>
  <si>
    <t xml:space="preserve">3.11Чт    13.00-14.35    (сдача нормативов) ФСК
</t>
  </si>
  <si>
    <t>диф. зачет + 2 к.р.</t>
  </si>
  <si>
    <t>диф. зачет+2 к.п.</t>
  </si>
  <si>
    <t xml:space="preserve">    ст.преп. Карчаква С.Х.                                 ас. Кошеева А.А.                        доц. Доткулова З.О.</t>
  </si>
  <si>
    <t xml:space="preserve">доц.: Хежев А.А. 
ст. преп.: Ачиева Н.Е.,Биттиров Р.М.,Гилясова М.Х,Георгиев И.С,Данкеева Е.В.,Жероков З.А.,Кишев А.З.,Полякова О.А.,Соблиров  А.М.,Чеченов Б.Х.,Карданов А.Х  </t>
  </si>
  <si>
    <t xml:space="preserve">доц.: Хежев А.А. 
ст. преп.: Абазов З.В., Ачиева Н.Е.,Биттиров Р.М.,Георгиев И.С.,Гилясова М.Х., Данкеева Е.В., Жероков З.А., Караев А.Ш., Карданов А.Х., Киржинов М.М., Кишев А.З.,  Полякова О.А., Соблиров  А.М., Фиапшев И.А., Хаупшев М.Х.   </t>
  </si>
  <si>
    <t xml:space="preserve">доц.:  Хежев А.А. 
ст. преп.: Абазов З.В., Ачиева Н.Е.,Биттиров Р.М., Георгиев И.С,Гилясова М.Х.,Жероков З.А.,Караев А.Ш.,Карданов А.Х .,Киржинов М.М.,Кишев А.З., Полякова О.А.,Соблиров  А.М.,Фиапшев И.А.,Хаупшев М.Х.,Чеченов Б.Х.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</si>
</sst>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m\,ddd"/>
  </numFmts>
  <fonts count="10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21"/>
      <name val="Times New Roman CYR"/>
      <family val="1"/>
    </font>
    <font>
      <b/>
      <sz val="18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2"/>
    </font>
    <font>
      <sz val="12"/>
      <name val="Times New Roman Cyr"/>
      <family val="1"/>
    </font>
    <font>
      <sz val="10"/>
      <color indexed="63"/>
      <name val="Arial Cyr"/>
      <family val="0"/>
    </font>
    <font>
      <b/>
      <sz val="24"/>
      <color indexed="63"/>
      <name val="Arial Cyr"/>
      <family val="0"/>
    </font>
    <font>
      <sz val="12"/>
      <color indexed="10"/>
      <name val="Arial Cyr"/>
      <family val="0"/>
    </font>
    <font>
      <b/>
      <sz val="48"/>
      <color indexed="10"/>
      <name val="Arial Cyr"/>
      <family val="2"/>
    </font>
    <font>
      <sz val="14"/>
      <color indexed="10"/>
      <name val="Arial Cyr"/>
      <family val="0"/>
    </font>
    <font>
      <sz val="20"/>
      <color indexed="10"/>
      <name val="Arial Cyr"/>
      <family val="0"/>
    </font>
    <font>
      <b/>
      <sz val="12"/>
      <name val="Arial Cyr"/>
      <family val="0"/>
    </font>
    <font>
      <b/>
      <sz val="22"/>
      <color indexed="63"/>
      <name val="Arial Cyr"/>
      <family val="0"/>
    </font>
    <font>
      <b/>
      <sz val="26"/>
      <color indexed="10"/>
      <name val="Arial Cyr"/>
      <family val="2"/>
    </font>
    <font>
      <b/>
      <sz val="16"/>
      <color indexed="63"/>
      <name val="Arial Cyr"/>
      <family val="0"/>
    </font>
    <font>
      <b/>
      <sz val="22"/>
      <color indexed="63"/>
      <name val="Times New Roman"/>
      <family val="1"/>
    </font>
    <font>
      <b/>
      <sz val="26"/>
      <color indexed="17"/>
      <name val="Arial Cyr"/>
      <family val="0"/>
    </font>
    <font>
      <b/>
      <sz val="16"/>
      <color indexed="18"/>
      <name val="Arial Cyr"/>
      <family val="2"/>
    </font>
    <font>
      <b/>
      <sz val="18"/>
      <color indexed="18"/>
      <name val="Arial Cyr"/>
      <family val="2"/>
    </font>
    <font>
      <b/>
      <sz val="20"/>
      <color indexed="18"/>
      <name val="Arial"/>
      <family val="2"/>
    </font>
    <font>
      <b/>
      <sz val="20"/>
      <color indexed="18"/>
      <name val="Arial Cyr"/>
      <family val="2"/>
    </font>
    <font>
      <b/>
      <sz val="12"/>
      <color indexed="17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8"/>
      <color indexed="60"/>
      <name val="Arial Cyr"/>
      <family val="0"/>
    </font>
    <font>
      <b/>
      <sz val="14"/>
      <name val="Arial Cyr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sz val="12"/>
      <color indexed="56"/>
      <name val="Arial Cyr"/>
      <family val="2"/>
    </font>
    <font>
      <sz val="10"/>
      <color indexed="56"/>
      <name val="Arial Cyr"/>
      <family val="2"/>
    </font>
    <font>
      <sz val="14"/>
      <color indexed="56"/>
      <name val="Arial Cyr"/>
      <family val="2"/>
    </font>
    <font>
      <b/>
      <sz val="14"/>
      <color indexed="56"/>
      <name val="Arial Cyr"/>
      <family val="2"/>
    </font>
    <font>
      <sz val="16"/>
      <color indexed="56"/>
      <name val="Arial Cyr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10"/>
      <name val="Arial Cyr"/>
      <family val="2"/>
    </font>
    <font>
      <b/>
      <sz val="16"/>
      <color indexed="10"/>
      <name val="Times New Roman Cyr"/>
      <family val="1"/>
    </font>
    <font>
      <b/>
      <sz val="16"/>
      <color indexed="12"/>
      <name val="Times New Roman CYR"/>
      <family val="1"/>
    </font>
    <font>
      <sz val="14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Arial Cyr"/>
      <family val="2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6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2"/>
      <color indexed="25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sz val="16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4"/>
      <color indexed="60"/>
      <name val="Arial Cyr"/>
      <family val="0"/>
    </font>
    <font>
      <b/>
      <sz val="24"/>
      <name val="Arial Cyr"/>
      <family val="2"/>
    </font>
    <font>
      <b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2" fillId="0" borderId="0">
      <alignment/>
      <protection/>
    </xf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2" fillId="0" borderId="9" applyNumberFormat="0" applyFill="0" applyAlignment="0" applyProtection="0"/>
    <xf numFmtId="0" fontId="3" fillId="32" borderId="0" applyBorder="0">
      <alignment horizontal="center"/>
      <protection/>
    </xf>
    <xf numFmtId="0" fontId="103" fillId="0" borderId="0" applyNumberFormat="0" applyFill="0" applyBorder="0" applyAlignment="0" applyProtection="0"/>
    <xf numFmtId="0" fontId="4" fillId="32" borderId="0" applyBorder="0" applyAlignment="0"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4" fillId="3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72" fontId="36" fillId="0" borderId="19" xfId="0" applyNumberFormat="1" applyFont="1" applyFill="1" applyBorder="1" applyAlignment="1">
      <alignment horizontal="center" vertical="center"/>
    </xf>
    <xf numFmtId="16" fontId="37" fillId="0" borderId="10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72" fontId="40" fillId="32" borderId="19" xfId="0" applyNumberFormat="1" applyFont="1" applyFill="1" applyBorder="1" applyAlignment="1">
      <alignment horizontal="center" vertical="center"/>
    </xf>
    <xf numFmtId="0" fontId="41" fillId="32" borderId="19" xfId="0" applyFont="1" applyFill="1" applyBorder="1" applyAlignment="1">
      <alignment horizontal="center" vertical="center" wrapText="1"/>
    </xf>
    <xf numFmtId="172" fontId="40" fillId="32" borderId="14" xfId="0" applyNumberFormat="1" applyFont="1" applyFill="1" applyBorder="1" applyAlignment="1">
      <alignment horizontal="center" vertical="center"/>
    </xf>
    <xf numFmtId="0" fontId="42" fillId="32" borderId="19" xfId="0" applyFont="1" applyFill="1" applyBorder="1" applyAlignment="1">
      <alignment horizontal="center" vertical="center" wrapText="1"/>
    </xf>
    <xf numFmtId="0" fontId="42" fillId="32" borderId="19" xfId="0" applyFont="1" applyFill="1" applyBorder="1" applyAlignment="1">
      <alignment horizontal="center" vertical="center"/>
    </xf>
    <xf numFmtId="0" fontId="43" fillId="32" borderId="19" xfId="0" applyFont="1" applyFill="1" applyBorder="1" applyAlignment="1">
      <alignment horizontal="center" vertical="center"/>
    </xf>
    <xf numFmtId="0" fontId="44" fillId="32" borderId="19" xfId="0" applyFont="1" applyFill="1" applyBorder="1" applyAlignment="1">
      <alignment horizontal="center" vertical="center"/>
    </xf>
    <xf numFmtId="0" fontId="43" fillId="3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172" fontId="36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1" fillId="32" borderId="14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/>
    </xf>
    <xf numFmtId="0" fontId="43" fillId="32" borderId="14" xfId="0" applyFont="1" applyFill="1" applyBorder="1" applyAlignment="1">
      <alignment horizontal="center" vertical="center"/>
    </xf>
    <xf numFmtId="0" fontId="44" fillId="32" borderId="14" xfId="0" applyFont="1" applyFill="1" applyBorder="1" applyAlignment="1">
      <alignment horizontal="center" vertical="center"/>
    </xf>
    <xf numFmtId="0" fontId="43" fillId="32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172" fontId="36" fillId="32" borderId="17" xfId="0" applyNumberFormat="1" applyFont="1" applyFill="1" applyBorder="1" applyAlignment="1">
      <alignment horizontal="center" vertical="center" wrapText="1"/>
    </xf>
    <xf numFmtId="16" fontId="37" fillId="32" borderId="17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40" fillId="32" borderId="17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2" fillId="32" borderId="29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/>
    </xf>
    <xf numFmtId="0" fontId="43" fillId="32" borderId="17" xfId="0" applyFont="1" applyFill="1" applyBorder="1" applyAlignment="1">
      <alignment horizontal="center" vertical="center"/>
    </xf>
    <xf numFmtId="0" fontId="44" fillId="32" borderId="17" xfId="0" applyFont="1" applyFill="1" applyBorder="1" applyAlignment="1">
      <alignment horizontal="center" vertical="center"/>
    </xf>
    <xf numFmtId="0" fontId="41" fillId="32" borderId="29" xfId="0" applyFont="1" applyFill="1" applyBorder="1" applyAlignment="1">
      <alignment horizontal="center" vertical="center" wrapText="1"/>
    </xf>
    <xf numFmtId="0" fontId="43" fillId="32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3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2" fontId="36" fillId="32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72" fontId="40" fillId="32" borderId="10" xfId="0" applyNumberFormat="1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43" fillId="32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172" fontId="36" fillId="32" borderId="17" xfId="0" applyNumberFormat="1" applyFont="1" applyFill="1" applyBorder="1" applyAlignment="1">
      <alignment horizontal="center" vertical="center"/>
    </xf>
    <xf numFmtId="172" fontId="36" fillId="32" borderId="34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1" fillId="32" borderId="34" xfId="0" applyFont="1" applyFill="1" applyBorder="1" applyAlignment="1">
      <alignment horizontal="center" vertical="center" wrapText="1"/>
    </xf>
    <xf numFmtId="0" fontId="42" fillId="32" borderId="34" xfId="0" applyFont="1" applyFill="1" applyBorder="1" applyAlignment="1">
      <alignment horizontal="center" vertical="center" wrapText="1"/>
    </xf>
    <xf numFmtId="0" fontId="42" fillId="32" borderId="34" xfId="0" applyFont="1" applyFill="1" applyBorder="1" applyAlignment="1">
      <alignment horizontal="center" vertical="center"/>
    </xf>
    <xf numFmtId="0" fontId="43" fillId="32" borderId="34" xfId="0" applyFont="1" applyFill="1" applyBorder="1" applyAlignment="1">
      <alignment horizontal="center" vertical="center"/>
    </xf>
    <xf numFmtId="0" fontId="44" fillId="32" borderId="34" xfId="0" applyFont="1" applyFill="1" applyBorder="1" applyAlignment="1">
      <alignment horizontal="center" vertical="center"/>
    </xf>
    <xf numFmtId="172" fontId="40" fillId="32" borderId="34" xfId="0" applyNumberFormat="1" applyFont="1" applyFill="1" applyBorder="1" applyAlignment="1">
      <alignment horizontal="center" vertical="center"/>
    </xf>
    <xf numFmtId="0" fontId="43" fillId="32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4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172" fontId="36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2" fillId="32" borderId="15" xfId="0" applyFont="1" applyFill="1" applyBorder="1" applyAlignment="1">
      <alignment horizontal="center" vertical="center"/>
    </xf>
    <xf numFmtId="0" fontId="43" fillId="32" borderId="15" xfId="0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center" vertical="center"/>
    </xf>
    <xf numFmtId="0" fontId="43" fillId="32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5" fillId="32" borderId="1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6" fontId="37" fillId="0" borderId="14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left" vertical="center" wrapText="1"/>
    </xf>
    <xf numFmtId="16" fontId="41" fillId="32" borderId="10" xfId="0" applyNumberFormat="1" applyFont="1" applyFill="1" applyBorder="1" applyAlignment="1">
      <alignment horizontal="center" vertical="center" wrapText="1"/>
    </xf>
    <xf numFmtId="16" fontId="41" fillId="32" borderId="14" xfId="0" applyNumberFormat="1" applyFont="1" applyFill="1" applyBorder="1" applyAlignment="1">
      <alignment horizontal="center" vertical="center" wrapText="1"/>
    </xf>
    <xf numFmtId="0" fontId="42" fillId="32" borderId="40" xfId="0" applyFont="1" applyFill="1" applyBorder="1" applyAlignment="1">
      <alignment horizontal="center" vertical="center" wrapText="1"/>
    </xf>
    <xf numFmtId="16" fontId="41" fillId="32" borderId="34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35" fillId="32" borderId="17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2" fontId="36" fillId="34" borderId="10" xfId="0" applyNumberFormat="1" applyFont="1" applyFill="1" applyBorder="1" applyAlignment="1">
      <alignment horizontal="center" vertical="center"/>
    </xf>
    <xf numFmtId="16" fontId="37" fillId="0" borderId="17" xfId="0" applyNumberFormat="1" applyFont="1" applyFill="1" applyBorder="1" applyAlignment="1">
      <alignment horizontal="center" vertical="center" wrapText="1"/>
    </xf>
    <xf numFmtId="172" fontId="36" fillId="34" borderId="17" xfId="0" applyNumberFormat="1" applyFont="1" applyFill="1" applyBorder="1" applyAlignment="1">
      <alignment horizontal="center" vertical="center"/>
    </xf>
    <xf numFmtId="0" fontId="42" fillId="32" borderId="17" xfId="0" applyFont="1" applyFill="1" applyBorder="1" applyAlignment="1">
      <alignment horizontal="center" vertical="center" wrapText="1"/>
    </xf>
    <xf numFmtId="172" fontId="40" fillId="32" borderId="15" xfId="0" applyNumberFormat="1" applyFont="1" applyFill="1" applyBorder="1" applyAlignment="1">
      <alignment horizontal="center" vertical="center"/>
    </xf>
    <xf numFmtId="0" fontId="35" fillId="32" borderId="19" xfId="0" applyFont="1" applyFill="1" applyBorder="1" applyAlignment="1">
      <alignment horizontal="left" vertical="center" wrapText="1"/>
    </xf>
    <xf numFmtId="16" fontId="37" fillId="32" borderId="19" xfId="0" applyNumberFormat="1" applyFont="1" applyFill="1" applyBorder="1" applyAlignment="1">
      <alignment horizontal="center" vertical="center" wrapText="1"/>
    </xf>
    <xf numFmtId="172" fontId="40" fillId="0" borderId="19" xfId="0" applyNumberFormat="1" applyFont="1" applyFill="1" applyBorder="1" applyAlignment="1">
      <alignment horizontal="center" vertical="center" wrapText="1"/>
    </xf>
    <xf numFmtId="172" fontId="40" fillId="32" borderId="19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45" fillId="0" borderId="34" xfId="0" applyNumberFormat="1" applyFont="1" applyFill="1" applyBorder="1" applyAlignment="1">
      <alignment horizontal="center" vertical="center" wrapText="1"/>
    </xf>
    <xf numFmtId="0" fontId="53" fillId="0" borderId="3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2" fontId="40" fillId="32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16" fontId="37" fillId="32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47" fillId="0" borderId="14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 wrapText="1"/>
    </xf>
    <xf numFmtId="172" fontId="36" fillId="0" borderId="17" xfId="0" applyNumberFormat="1" applyFont="1" applyFill="1" applyBorder="1" applyAlignment="1">
      <alignment horizontal="center" vertical="center"/>
    </xf>
    <xf numFmtId="16" fontId="41" fillId="32" borderId="17" xfId="0" applyNumberFormat="1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4" fillId="0" borderId="41" xfId="0" applyFont="1" applyFill="1" applyBorder="1" applyAlignment="1">
      <alignment horizontal="center" vertical="center"/>
    </xf>
    <xf numFmtId="0" fontId="35" fillId="32" borderId="15" xfId="0" applyFont="1" applyFill="1" applyBorder="1" applyAlignment="1">
      <alignment horizontal="left" vertical="center" wrapText="1"/>
    </xf>
    <xf numFmtId="16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72" fontId="40" fillId="32" borderId="15" xfId="0" applyNumberFormat="1" applyFont="1" applyFill="1" applyBorder="1" applyAlignment="1">
      <alignment horizontal="center" vertical="center" wrapText="1"/>
    </xf>
    <xf numFmtId="0" fontId="41" fillId="32" borderId="15" xfId="0" applyFont="1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 wrapText="1"/>
    </xf>
    <xf numFmtId="16" fontId="37" fillId="0" borderId="34" xfId="0" applyNumberFormat="1" applyFont="1" applyFill="1" applyBorder="1" applyAlignment="1">
      <alignment horizontal="center" vertical="center" wrapText="1"/>
    </xf>
    <xf numFmtId="172" fontId="36" fillId="32" borderId="10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16" fontId="37" fillId="32" borderId="14" xfId="0" applyNumberFormat="1" applyFont="1" applyFill="1" applyBorder="1" applyAlignment="1">
      <alignment horizontal="center" vertical="center" wrapText="1"/>
    </xf>
    <xf numFmtId="172" fontId="40" fillId="32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2" fontId="36" fillId="32" borderId="0" xfId="0" applyNumberFormat="1" applyFont="1" applyFill="1" applyBorder="1" applyAlignment="1">
      <alignment horizontal="center" vertical="center"/>
    </xf>
    <xf numFmtId="16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textRotation="90" wrapText="1"/>
    </xf>
    <xf numFmtId="49" fontId="25" fillId="0" borderId="46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textRotation="90" wrapText="1"/>
    </xf>
    <xf numFmtId="0" fontId="26" fillId="0" borderId="46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textRotation="90" wrapText="1"/>
    </xf>
    <xf numFmtId="0" fontId="25" fillId="0" borderId="46" xfId="0" applyFont="1" applyBorder="1" applyAlignment="1">
      <alignment horizontal="center" vertical="center" textRotation="90" wrapText="1"/>
    </xf>
    <xf numFmtId="0" fontId="32" fillId="0" borderId="46" xfId="0" applyFont="1" applyBorder="1" applyAlignment="1">
      <alignment horizontal="center" vertical="center" textRotation="90" wrapText="1"/>
    </xf>
    <xf numFmtId="0" fontId="27" fillId="0" borderId="46" xfId="0" applyFont="1" applyBorder="1" applyAlignment="1">
      <alignment horizontal="center" vertical="center" textRotation="90" wrapText="1"/>
    </xf>
    <xf numFmtId="0" fontId="27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textRotation="90" wrapText="1"/>
    </xf>
    <xf numFmtId="172" fontId="36" fillId="32" borderId="34" xfId="0" applyNumberFormat="1" applyFont="1" applyFill="1" applyBorder="1" applyAlignment="1">
      <alignment horizontal="center" vertical="center"/>
    </xf>
    <xf numFmtId="172" fontId="40" fillId="32" borderId="14" xfId="0" applyNumberFormat="1" applyFont="1" applyFill="1" applyBorder="1" applyAlignment="1">
      <alignment horizontal="center" vertical="center"/>
    </xf>
    <xf numFmtId="172" fontId="36" fillId="32" borderId="10" xfId="0" applyNumberFormat="1" applyFont="1" applyFill="1" applyBorder="1" applyAlignment="1">
      <alignment horizontal="center" vertical="center"/>
    </xf>
    <xf numFmtId="172" fontId="36" fillId="0" borderId="15" xfId="0" applyNumberFormat="1" applyFont="1" applyFill="1" applyBorder="1" applyAlignment="1">
      <alignment horizontal="center" vertical="center"/>
    </xf>
    <xf numFmtId="172" fontId="40" fillId="32" borderId="10" xfId="0" applyNumberFormat="1" applyFont="1" applyFill="1" applyBorder="1" applyAlignment="1">
      <alignment horizontal="center" vertical="center"/>
    </xf>
    <xf numFmtId="172" fontId="40" fillId="32" borderId="19" xfId="0" applyNumberFormat="1" applyFont="1" applyFill="1" applyBorder="1" applyAlignment="1">
      <alignment horizontal="center" vertical="center"/>
    </xf>
    <xf numFmtId="172" fontId="40" fillId="32" borderId="34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/>
    </xf>
    <xf numFmtId="172" fontId="36" fillId="32" borderId="17" xfId="0" applyNumberFormat="1" applyFont="1" applyFill="1" applyBorder="1" applyAlignment="1">
      <alignment horizontal="center" vertical="center"/>
    </xf>
    <xf numFmtId="172" fontId="40" fillId="32" borderId="15" xfId="0" applyNumberFormat="1" applyFont="1" applyFill="1" applyBorder="1" applyAlignment="1">
      <alignment horizontal="center" vertical="center"/>
    </xf>
    <xf numFmtId="172" fontId="36" fillId="32" borderId="19" xfId="0" applyNumberFormat="1" applyFont="1" applyFill="1" applyBorder="1" applyAlignment="1">
      <alignment horizontal="center" vertical="center"/>
    </xf>
    <xf numFmtId="172" fontId="40" fillId="32" borderId="17" xfId="0" applyNumberFormat="1" applyFont="1" applyFill="1" applyBorder="1" applyAlignment="1">
      <alignment horizontal="center" vertical="center"/>
    </xf>
    <xf numFmtId="172" fontId="36" fillId="0" borderId="17" xfId="0" applyNumberFormat="1" applyFont="1" applyFill="1" applyBorder="1" applyAlignment="1">
      <alignment horizontal="center" vertical="center"/>
    </xf>
    <xf numFmtId="172" fontId="40" fillId="35" borderId="17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Fill="1" applyBorder="1" applyAlignment="1">
      <alignment horizontal="center" vertical="center"/>
    </xf>
    <xf numFmtId="172" fontId="36" fillId="32" borderId="15" xfId="0" applyNumberFormat="1" applyFont="1" applyFill="1" applyBorder="1" applyAlignment="1">
      <alignment horizontal="center" vertical="center"/>
    </xf>
    <xf numFmtId="172" fontId="36" fillId="32" borderId="14" xfId="0" applyNumberFormat="1" applyFont="1" applyFill="1" applyBorder="1" applyAlignment="1">
      <alignment horizontal="center" vertical="center"/>
    </xf>
    <xf numFmtId="172" fontId="40" fillId="32" borderId="16" xfId="0" applyNumberFormat="1" applyFont="1" applyFill="1" applyBorder="1" applyAlignment="1">
      <alignment horizontal="center" vertical="center"/>
    </xf>
    <xf numFmtId="172" fontId="36" fillId="32" borderId="16" xfId="0" applyNumberFormat="1" applyFont="1" applyFill="1" applyBorder="1" applyAlignment="1">
      <alignment horizontal="center" vertical="center"/>
    </xf>
    <xf numFmtId="172" fontId="36" fillId="32" borderId="0" xfId="0" applyNumberFormat="1" applyFont="1" applyFill="1" applyBorder="1" applyAlignment="1">
      <alignment horizontal="center" vertical="center"/>
    </xf>
    <xf numFmtId="172" fontId="62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ем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dxfs count="8"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H85"/>
  <sheetViews>
    <sheetView tabSelected="1" view="pageBreakPreview" zoomScale="53" zoomScaleNormal="75" zoomScaleSheetLayoutView="53" zoomScalePageLayoutView="0" workbookViewId="0" topLeftCell="A61">
      <selection activeCell="D58" sqref="D58"/>
    </sheetView>
  </sheetViews>
  <sheetFormatPr defaultColWidth="9.00390625" defaultRowHeight="12.75"/>
  <cols>
    <col min="1" max="1" width="9.625" style="1" customWidth="1"/>
    <col min="2" max="2" width="62.875" style="2" customWidth="1"/>
    <col min="3" max="3" width="32.875" style="3" customWidth="1"/>
    <col min="4" max="4" width="43.00390625" style="4" customWidth="1"/>
    <col min="5" max="5" width="5.125" style="5" customWidth="1"/>
    <col min="6" max="6" width="5.375" style="5" customWidth="1"/>
    <col min="7" max="7" width="12.50390625" style="6" customWidth="1"/>
    <col min="8" max="8" width="6.125" style="6" customWidth="1"/>
    <col min="9" max="9" width="6.50390625" style="6" customWidth="1"/>
    <col min="10" max="10" width="7.625" style="7" customWidth="1"/>
    <col min="11" max="11" width="12.875" style="7" customWidth="1"/>
    <col min="12" max="12" width="8.50390625" style="7" customWidth="1"/>
    <col min="13" max="13" width="10.875" style="7" customWidth="1"/>
    <col min="14" max="14" width="8.00390625" style="7" customWidth="1"/>
    <col min="15" max="15" width="6.00390625" style="7" customWidth="1"/>
    <col min="16" max="17" width="5.50390625" style="7" customWidth="1"/>
    <col min="18" max="18" width="2.125" style="7" customWidth="1"/>
    <col min="19" max="19" width="12.50390625" style="7" customWidth="1"/>
    <col min="20" max="20" width="8.125" style="7" customWidth="1"/>
    <col min="21" max="21" width="6.50390625" style="6" customWidth="1"/>
    <col min="22" max="22" width="7.875" style="7" customWidth="1"/>
    <col min="23" max="23" width="12.00390625" style="7" customWidth="1"/>
    <col min="24" max="24" width="8.375" style="7" customWidth="1"/>
    <col min="25" max="25" width="10.875" style="7" customWidth="1"/>
    <col min="26" max="26" width="8.375" style="7" customWidth="1"/>
    <col min="27" max="27" width="5.625" style="7" customWidth="1"/>
    <col min="28" max="29" width="5.125" style="7" customWidth="1"/>
    <col min="30" max="30" width="1.4921875" style="7" customWidth="1"/>
    <col min="31" max="31" width="12.50390625" style="7" customWidth="1"/>
    <col min="32" max="32" width="8.125" style="7" customWidth="1"/>
    <col min="33" max="33" width="6.875" style="6" customWidth="1"/>
    <col min="34" max="34" width="7.50390625" style="7" customWidth="1"/>
    <col min="35" max="35" width="11.625" style="7" customWidth="1"/>
    <col min="36" max="36" width="9.50390625" style="7" customWidth="1"/>
    <col min="37" max="37" width="10.125" style="7" customWidth="1"/>
    <col min="38" max="38" width="7.375" style="7" customWidth="1"/>
    <col min="39" max="39" width="5.625" style="7" customWidth="1"/>
    <col min="40" max="42" width="5.50390625" style="7" customWidth="1"/>
    <col min="43" max="43" width="3.375" style="7" customWidth="1"/>
    <col min="44" max="44" width="2.625" style="0" customWidth="1"/>
    <col min="45" max="45" width="6.125" style="0" customWidth="1"/>
    <col min="46" max="46" width="8.375" style="0" customWidth="1"/>
    <col min="47" max="47" width="11.50390625" style="0" customWidth="1"/>
    <col min="48" max="48" width="7.00390625" style="8" customWidth="1"/>
    <col min="50" max="50" width="7.50390625" style="0" customWidth="1"/>
    <col min="54" max="54" width="10.50390625" style="0" customWidth="1"/>
    <col min="55" max="55" width="6.625" style="0" customWidth="1"/>
  </cols>
  <sheetData>
    <row r="1" spans="1:49" ht="60" customHeight="1">
      <c r="A1" s="9"/>
      <c r="B1" s="10" t="s">
        <v>0</v>
      </c>
      <c r="C1" s="11"/>
      <c r="D1" s="274" t="s">
        <v>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S1" s="12" t="s">
        <v>2</v>
      </c>
      <c r="AT1" s="13"/>
      <c r="AV1" s="275" t="s">
        <v>3</v>
      </c>
      <c r="AW1" s="275" t="s">
        <v>4</v>
      </c>
    </row>
    <row r="2" spans="1:49" ht="47.25" customHeight="1">
      <c r="A2" s="276" t="s">
        <v>5</v>
      </c>
      <c r="B2" s="276"/>
      <c r="C2" s="276"/>
      <c r="D2" s="277" t="s">
        <v>6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S2" s="278" t="e">
        <f>#REF!</f>
        <v>#REF!</v>
      </c>
      <c r="AT2" s="278"/>
      <c r="AV2" s="275"/>
      <c r="AW2" s="275"/>
    </row>
    <row r="3" spans="1:49" ht="44.25" customHeight="1">
      <c r="A3" s="15"/>
      <c r="B3" s="279" t="s">
        <v>7</v>
      </c>
      <c r="C3" s="279"/>
      <c r="D3" s="16"/>
      <c r="E3" s="16"/>
      <c r="F3" s="16"/>
      <c r="G3" s="16"/>
      <c r="H3" s="16"/>
      <c r="I3" s="16"/>
      <c r="J3" s="16"/>
      <c r="K3" s="280" t="s">
        <v>8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16"/>
      <c r="AJ3" s="16"/>
      <c r="AK3" s="16"/>
      <c r="AL3" s="16"/>
      <c r="AM3" s="16"/>
      <c r="AN3" s="16"/>
      <c r="AO3" s="16"/>
      <c r="AP3" s="16"/>
      <c r="AQ3" s="16"/>
      <c r="AS3" s="17"/>
      <c r="AT3" s="18"/>
      <c r="AV3" s="14"/>
      <c r="AW3" s="14"/>
    </row>
    <row r="4" spans="1:49" ht="42.75" customHeight="1">
      <c r="A4" s="15"/>
      <c r="B4" s="15"/>
      <c r="C4" s="15"/>
      <c r="D4" s="16"/>
      <c r="E4" s="16"/>
      <c r="F4" s="16"/>
      <c r="G4" s="16"/>
      <c r="H4" s="16"/>
      <c r="I4" s="16"/>
      <c r="J4" s="16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16"/>
      <c r="AJ4" s="16"/>
      <c r="AK4" s="16"/>
      <c r="AL4" s="16"/>
      <c r="AM4" s="16"/>
      <c r="AN4" s="16"/>
      <c r="AO4" s="16"/>
      <c r="AP4" s="16"/>
      <c r="AQ4" s="16"/>
      <c r="AS4" s="17"/>
      <c r="AT4" s="18"/>
      <c r="AV4" s="14"/>
      <c r="AW4" s="14"/>
    </row>
    <row r="5" spans="1:49" s="22" customFormat="1" ht="37.5" customHeight="1">
      <c r="A5" s="19"/>
      <c r="B5" s="20"/>
      <c r="C5" s="21"/>
      <c r="D5" s="281" t="s">
        <v>9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S5" s="278" t="e">
        <f>#REF!</f>
        <v>#REF!</v>
      </c>
      <c r="AT5" s="278"/>
      <c r="AU5" s="23">
        <v>6</v>
      </c>
      <c r="AV5" s="23">
        <v>8</v>
      </c>
      <c r="AW5" s="23">
        <v>3</v>
      </c>
    </row>
    <row r="6" spans="1:47" s="25" customFormat="1" ht="27" customHeight="1">
      <c r="A6" s="282" t="s">
        <v>10</v>
      </c>
      <c r="B6" s="283" t="s">
        <v>11</v>
      </c>
      <c r="C6" s="284" t="s">
        <v>12</v>
      </c>
      <c r="D6" s="285" t="s">
        <v>13</v>
      </c>
      <c r="E6" s="286" t="s">
        <v>14</v>
      </c>
      <c r="F6" s="286" t="s">
        <v>15</v>
      </c>
      <c r="G6" s="287" t="s">
        <v>16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8"/>
      <c r="S6" s="289" t="s">
        <v>17</v>
      </c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8"/>
      <c r="AE6" s="290" t="s">
        <v>18</v>
      </c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1" t="s">
        <v>19</v>
      </c>
      <c r="AQ6" s="306" t="s">
        <v>14</v>
      </c>
      <c r="AR6" s="306" t="s">
        <v>15</v>
      </c>
      <c r="AS6" s="24"/>
      <c r="AT6" s="24"/>
      <c r="AU6" s="24"/>
    </row>
    <row r="7" spans="1:47" s="25" customFormat="1" ht="30.75" customHeight="1">
      <c r="A7" s="282"/>
      <c r="B7" s="283"/>
      <c r="C7" s="284"/>
      <c r="D7" s="285"/>
      <c r="E7" s="286"/>
      <c r="F7" s="286"/>
      <c r="G7" s="295" t="s">
        <v>20</v>
      </c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88"/>
      <c r="S7" s="292" t="s">
        <v>20</v>
      </c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88"/>
      <c r="AE7" s="296" t="s">
        <v>20</v>
      </c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1"/>
      <c r="AQ7" s="306"/>
      <c r="AR7" s="306"/>
      <c r="AS7" s="26"/>
      <c r="AT7" s="26"/>
      <c r="AU7" s="26"/>
    </row>
    <row r="8" spans="1:47" s="25" customFormat="1" ht="18.75" customHeight="1">
      <c r="A8" s="282"/>
      <c r="B8" s="283"/>
      <c r="C8" s="284"/>
      <c r="D8" s="285"/>
      <c r="E8" s="286"/>
      <c r="F8" s="286"/>
      <c r="G8" s="295" t="s">
        <v>21</v>
      </c>
      <c r="H8" s="295"/>
      <c r="I8" s="295"/>
      <c r="J8" s="295"/>
      <c r="K8" s="295" t="s">
        <v>22</v>
      </c>
      <c r="L8" s="295"/>
      <c r="M8" s="295"/>
      <c r="N8" s="295"/>
      <c r="O8" s="297" t="s">
        <v>23</v>
      </c>
      <c r="P8" s="298" t="s">
        <v>4</v>
      </c>
      <c r="Q8" s="298" t="s">
        <v>24</v>
      </c>
      <c r="R8" s="288"/>
      <c r="S8" s="292" t="s">
        <v>21</v>
      </c>
      <c r="T8" s="292"/>
      <c r="U8" s="292"/>
      <c r="V8" s="292"/>
      <c r="W8" s="292" t="s">
        <v>22</v>
      </c>
      <c r="X8" s="292"/>
      <c r="Y8" s="292"/>
      <c r="Z8" s="292"/>
      <c r="AA8" s="293" t="s">
        <v>23</v>
      </c>
      <c r="AB8" s="294" t="s">
        <v>4</v>
      </c>
      <c r="AC8" s="294" t="s">
        <v>24</v>
      </c>
      <c r="AD8" s="288"/>
      <c r="AE8" s="296" t="s">
        <v>21</v>
      </c>
      <c r="AF8" s="296"/>
      <c r="AG8" s="296"/>
      <c r="AH8" s="296"/>
      <c r="AI8" s="296" t="s">
        <v>22</v>
      </c>
      <c r="AJ8" s="296"/>
      <c r="AK8" s="296"/>
      <c r="AL8" s="296"/>
      <c r="AM8" s="299" t="s">
        <v>23</v>
      </c>
      <c r="AN8" s="300" t="s">
        <v>4</v>
      </c>
      <c r="AO8" s="300" t="s">
        <v>24</v>
      </c>
      <c r="AP8" s="291"/>
      <c r="AQ8" s="306"/>
      <c r="AR8" s="306"/>
      <c r="AS8" s="26"/>
      <c r="AT8" s="26"/>
      <c r="AU8" s="26"/>
    </row>
    <row r="9" spans="1:47" s="25" customFormat="1" ht="18.75" customHeight="1">
      <c r="A9" s="282"/>
      <c r="B9" s="283"/>
      <c r="C9" s="284"/>
      <c r="D9" s="285"/>
      <c r="E9" s="286"/>
      <c r="F9" s="286"/>
      <c r="G9" s="295"/>
      <c r="H9" s="295"/>
      <c r="I9" s="295"/>
      <c r="J9" s="295"/>
      <c r="K9" s="295"/>
      <c r="L9" s="295"/>
      <c r="M9" s="295"/>
      <c r="N9" s="295"/>
      <c r="O9" s="297"/>
      <c r="P9" s="298"/>
      <c r="Q9" s="298"/>
      <c r="R9" s="288"/>
      <c r="S9" s="292"/>
      <c r="T9" s="292"/>
      <c r="U9" s="292"/>
      <c r="V9" s="292"/>
      <c r="W9" s="292"/>
      <c r="X9" s="292"/>
      <c r="Y9" s="292"/>
      <c r="Z9" s="292"/>
      <c r="AA9" s="293"/>
      <c r="AB9" s="294"/>
      <c r="AC9" s="294"/>
      <c r="AD9" s="288"/>
      <c r="AE9" s="296"/>
      <c r="AF9" s="296"/>
      <c r="AG9" s="296"/>
      <c r="AH9" s="296"/>
      <c r="AI9" s="296"/>
      <c r="AJ9" s="296"/>
      <c r="AK9" s="296"/>
      <c r="AL9" s="296"/>
      <c r="AM9" s="299"/>
      <c r="AN9" s="300"/>
      <c r="AO9" s="300"/>
      <c r="AP9" s="291"/>
      <c r="AQ9" s="306"/>
      <c r="AR9" s="306"/>
      <c r="AS9" s="26"/>
      <c r="AT9" s="26"/>
      <c r="AU9" s="26"/>
    </row>
    <row r="10" spans="1:57" s="25" customFormat="1" ht="21.75" customHeight="1">
      <c r="A10" s="282"/>
      <c r="B10" s="283"/>
      <c r="C10" s="284"/>
      <c r="D10" s="285"/>
      <c r="E10" s="286"/>
      <c r="F10" s="286"/>
      <c r="G10" s="295" t="s">
        <v>25</v>
      </c>
      <c r="H10" s="295" t="s">
        <v>26</v>
      </c>
      <c r="I10" s="295" t="s">
        <v>27</v>
      </c>
      <c r="J10" s="295" t="s">
        <v>28</v>
      </c>
      <c r="K10" s="295" t="s">
        <v>25</v>
      </c>
      <c r="L10" s="295"/>
      <c r="M10" s="295"/>
      <c r="N10" s="302" t="s">
        <v>28</v>
      </c>
      <c r="O10" s="297"/>
      <c r="P10" s="298"/>
      <c r="Q10" s="298"/>
      <c r="R10" s="288"/>
      <c r="S10" s="292" t="s">
        <v>25</v>
      </c>
      <c r="T10" s="292" t="s">
        <v>26</v>
      </c>
      <c r="U10" s="292" t="s">
        <v>27</v>
      </c>
      <c r="V10" s="292" t="s">
        <v>28</v>
      </c>
      <c r="W10" s="292" t="s">
        <v>25</v>
      </c>
      <c r="X10" s="292"/>
      <c r="Y10" s="292"/>
      <c r="Z10" s="303" t="s">
        <v>28</v>
      </c>
      <c r="AA10" s="293"/>
      <c r="AB10" s="294"/>
      <c r="AC10" s="294"/>
      <c r="AD10" s="288"/>
      <c r="AE10" s="296" t="s">
        <v>25</v>
      </c>
      <c r="AF10" s="296" t="s">
        <v>26</v>
      </c>
      <c r="AG10" s="296" t="s">
        <v>27</v>
      </c>
      <c r="AH10" s="296" t="s">
        <v>28</v>
      </c>
      <c r="AI10" s="296" t="s">
        <v>25</v>
      </c>
      <c r="AJ10" s="296"/>
      <c r="AK10" s="296"/>
      <c r="AL10" s="301" t="s">
        <v>28</v>
      </c>
      <c r="AM10" s="299"/>
      <c r="AN10" s="300"/>
      <c r="AO10" s="300"/>
      <c r="AP10" s="291"/>
      <c r="AQ10" s="306"/>
      <c r="AR10" s="306"/>
      <c r="AS10" s="304" t="s">
        <v>29</v>
      </c>
      <c r="AT10" s="304"/>
      <c r="AU10" s="26">
        <v>23</v>
      </c>
      <c r="AV10" s="26">
        <v>23</v>
      </c>
      <c r="AW10" s="26">
        <v>24</v>
      </c>
      <c r="AX10" s="304" t="s">
        <v>30</v>
      </c>
      <c r="AY10" s="304"/>
      <c r="AZ10" s="27" t="s">
        <v>27</v>
      </c>
      <c r="BA10" s="305" t="s">
        <v>31</v>
      </c>
      <c r="BB10" s="305"/>
      <c r="BC10" s="305"/>
      <c r="BD10" s="304" t="s">
        <v>32</v>
      </c>
      <c r="BE10" s="304"/>
    </row>
    <row r="11" spans="1:57" s="32" customFormat="1" ht="35.25" customHeight="1">
      <c r="A11" s="282"/>
      <c r="B11" s="283"/>
      <c r="C11" s="284"/>
      <c r="D11" s="285"/>
      <c r="E11" s="286"/>
      <c r="F11" s="286"/>
      <c r="G11" s="295"/>
      <c r="H11" s="295"/>
      <c r="I11" s="295"/>
      <c r="J11" s="295"/>
      <c r="K11" s="295"/>
      <c r="L11" s="295"/>
      <c r="M11" s="295"/>
      <c r="N11" s="302"/>
      <c r="O11" s="297"/>
      <c r="P11" s="298"/>
      <c r="Q11" s="298"/>
      <c r="R11" s="288"/>
      <c r="S11" s="292"/>
      <c r="T11" s="292"/>
      <c r="U11" s="292"/>
      <c r="V11" s="292"/>
      <c r="W11" s="292"/>
      <c r="X11" s="292"/>
      <c r="Y11" s="292"/>
      <c r="Z11" s="303"/>
      <c r="AA11" s="293"/>
      <c r="AB11" s="294"/>
      <c r="AC11" s="294"/>
      <c r="AD11" s="288"/>
      <c r="AE11" s="296"/>
      <c r="AF11" s="296"/>
      <c r="AG11" s="296"/>
      <c r="AH11" s="296"/>
      <c r="AI11" s="296"/>
      <c r="AJ11" s="296"/>
      <c r="AK11" s="296"/>
      <c r="AL11" s="301"/>
      <c r="AM11" s="299"/>
      <c r="AN11" s="300"/>
      <c r="AO11" s="300"/>
      <c r="AP11" s="291"/>
      <c r="AQ11" s="306"/>
      <c r="AR11" s="306"/>
      <c r="AS11" s="28" t="s">
        <v>33</v>
      </c>
      <c r="AT11" s="28" t="s">
        <v>34</v>
      </c>
      <c r="AU11" s="29" t="s">
        <v>35</v>
      </c>
      <c r="AV11" s="29" t="s">
        <v>36</v>
      </c>
      <c r="AW11" s="29" t="s">
        <v>37</v>
      </c>
      <c r="AX11" s="29" t="s">
        <v>38</v>
      </c>
      <c r="AY11" s="29" t="s">
        <v>39</v>
      </c>
      <c r="AZ11" s="30" t="s">
        <v>40</v>
      </c>
      <c r="BA11" s="29" t="s">
        <v>41</v>
      </c>
      <c r="BB11" s="29" t="s">
        <v>42</v>
      </c>
      <c r="BC11" s="29" t="s">
        <v>43</v>
      </c>
      <c r="BD11" s="31" t="s">
        <v>33</v>
      </c>
      <c r="BE11" s="31" t="s">
        <v>34</v>
      </c>
    </row>
    <row r="12" spans="1:60" s="64" customFormat="1" ht="67.5" customHeight="1">
      <c r="A12" s="33">
        <v>1</v>
      </c>
      <c r="B12" s="34" t="s">
        <v>44</v>
      </c>
      <c r="C12" s="35" t="s">
        <v>45</v>
      </c>
      <c r="D12" s="34" t="s">
        <v>170</v>
      </c>
      <c r="E12" s="36">
        <v>1</v>
      </c>
      <c r="F12" s="36">
        <v>1</v>
      </c>
      <c r="G12" s="37">
        <v>44845</v>
      </c>
      <c r="H12" s="38" t="s">
        <v>47</v>
      </c>
      <c r="I12" s="39" t="s">
        <v>48</v>
      </c>
      <c r="J12" s="39">
        <v>6</v>
      </c>
      <c r="K12" s="307" t="s">
        <v>49</v>
      </c>
      <c r="L12" s="307"/>
      <c r="M12" s="307"/>
      <c r="N12" s="40">
        <v>6</v>
      </c>
      <c r="O12" s="40">
        <v>8</v>
      </c>
      <c r="P12" s="40">
        <v>3</v>
      </c>
      <c r="Q12" s="41">
        <f aca="true" t="shared" si="0" ref="Q12:Q52">SUM(N12:P12)+J12</f>
        <v>23</v>
      </c>
      <c r="R12" s="36"/>
      <c r="S12" s="42">
        <v>44873</v>
      </c>
      <c r="T12" s="43" t="str">
        <f aca="true" t="shared" si="1" ref="T12:T21">H12</f>
        <v> 3-4</v>
      </c>
      <c r="U12" s="43" t="str">
        <f>I12</f>
        <v>506    506а      501</v>
      </c>
      <c r="V12" s="43">
        <f aca="true" t="shared" si="2" ref="V12:V21">J12</f>
        <v>6</v>
      </c>
      <c r="W12" s="308" t="s">
        <v>50</v>
      </c>
      <c r="X12" s="308"/>
      <c r="Y12" s="308"/>
      <c r="Z12" s="45">
        <f>N12</f>
        <v>6</v>
      </c>
      <c r="AA12" s="46">
        <v>8</v>
      </c>
      <c r="AB12" s="46">
        <v>3</v>
      </c>
      <c r="AC12" s="47">
        <f aca="true" t="shared" si="3" ref="AC12:AC52">SUM(Z12:AB12)+V12</f>
        <v>23</v>
      </c>
      <c r="AD12" s="48"/>
      <c r="AE12" s="42">
        <v>44915</v>
      </c>
      <c r="AF12" s="43" t="str">
        <f aca="true" t="shared" si="4" ref="AF12:AF21">H12</f>
        <v> 3-4</v>
      </c>
      <c r="AG12" s="43" t="str">
        <f>I12</f>
        <v>506    506а      501</v>
      </c>
      <c r="AH12" s="43">
        <f>J12</f>
        <v>6</v>
      </c>
      <c r="AI12" s="308" t="s">
        <v>51</v>
      </c>
      <c r="AJ12" s="308"/>
      <c r="AK12" s="308"/>
      <c r="AL12" s="45">
        <f>Z12</f>
        <v>6</v>
      </c>
      <c r="AM12" s="46">
        <v>8</v>
      </c>
      <c r="AN12" s="46">
        <v>4</v>
      </c>
      <c r="AO12" s="47">
        <f>SUM(AL12:AN12)+AH12</f>
        <v>24</v>
      </c>
      <c r="AP12" s="49">
        <f aca="true" t="shared" si="5" ref="AP12:AP52">AO12+AC12+Q12</f>
        <v>70</v>
      </c>
      <c r="AQ12" s="50">
        <f aca="true" t="shared" si="6" ref="AQ12:AQ20">E12</f>
        <v>1</v>
      </c>
      <c r="AR12" s="51">
        <v>1</v>
      </c>
      <c r="AS12" s="52">
        <v>42</v>
      </c>
      <c r="AT12" s="52">
        <v>48</v>
      </c>
      <c r="AU12" s="53" t="str">
        <f aca="true" t="shared" si="7" ref="AU12:AU20">TEXT(G12,"ДДДДДДД")</f>
        <v>вторник</v>
      </c>
      <c r="AV12" s="53" t="str">
        <f aca="true" t="shared" si="8" ref="AV12:AV20">TEXT(S12,"ДДДДДДД")</f>
        <v>вторник</v>
      </c>
      <c r="AW12" s="53" t="str">
        <f aca="true" t="shared" si="9" ref="AW12:AW20">TEXT(AE12,"ДДДДДДД")</f>
        <v>вторник</v>
      </c>
      <c r="AX12" s="54">
        <v>4</v>
      </c>
      <c r="AY12" s="55" t="str">
        <f aca="true" t="shared" si="10" ref="AY12:AY20">IF(AX12=3,"5-6",IF(AX12=4,"7-8","9-10"))</f>
        <v>7-8</v>
      </c>
      <c r="AZ12" s="56">
        <v>23</v>
      </c>
      <c r="BA12" s="57" t="s">
        <v>52</v>
      </c>
      <c r="BB12" s="58" t="s">
        <v>53</v>
      </c>
      <c r="BC12" s="59">
        <v>6</v>
      </c>
      <c r="BD12" s="60">
        <v>44</v>
      </c>
      <c r="BE12" s="61">
        <v>35</v>
      </c>
      <c r="BF12" s="62"/>
      <c r="BG12" s="62"/>
      <c r="BH12" s="63"/>
    </row>
    <row r="13" spans="1:60" s="64" customFormat="1" ht="36" customHeight="1">
      <c r="A13" s="65">
        <v>2</v>
      </c>
      <c r="B13" s="66" t="s">
        <v>54</v>
      </c>
      <c r="C13" s="67" t="s">
        <v>45</v>
      </c>
      <c r="D13" s="66" t="s">
        <v>55</v>
      </c>
      <c r="E13" s="68">
        <v>1</v>
      </c>
      <c r="F13" s="68">
        <v>1</v>
      </c>
      <c r="G13" s="69">
        <v>44837</v>
      </c>
      <c r="H13" s="38" t="s">
        <v>47</v>
      </c>
      <c r="I13" s="70">
        <v>210</v>
      </c>
      <c r="J13" s="70">
        <v>6</v>
      </c>
      <c r="K13" s="309" t="s">
        <v>49</v>
      </c>
      <c r="L13" s="309"/>
      <c r="M13" s="309"/>
      <c r="N13" s="71">
        <f aca="true" t="shared" si="11" ref="N13:N20">BC13</f>
        <v>6</v>
      </c>
      <c r="O13" s="71">
        <v>8</v>
      </c>
      <c r="P13" s="71">
        <v>3</v>
      </c>
      <c r="Q13" s="72">
        <f t="shared" si="0"/>
        <v>23</v>
      </c>
      <c r="R13" s="51"/>
      <c r="S13" s="44">
        <v>44872</v>
      </c>
      <c r="T13" s="73" t="str">
        <f t="shared" si="1"/>
        <v> 3-4</v>
      </c>
      <c r="U13" s="73">
        <f>I13</f>
        <v>210</v>
      </c>
      <c r="V13" s="73">
        <f t="shared" si="2"/>
        <v>6</v>
      </c>
      <c r="W13" s="308" t="s">
        <v>50</v>
      </c>
      <c r="X13" s="308"/>
      <c r="Y13" s="308"/>
      <c r="Z13" s="74">
        <f>N13</f>
        <v>6</v>
      </c>
      <c r="AA13" s="75">
        <v>8</v>
      </c>
      <c r="AB13" s="75">
        <v>3</v>
      </c>
      <c r="AC13" s="76">
        <f t="shared" si="3"/>
        <v>23</v>
      </c>
      <c r="AD13" s="77"/>
      <c r="AE13" s="44">
        <v>44922</v>
      </c>
      <c r="AF13" s="73" t="str">
        <f t="shared" si="4"/>
        <v> 3-4</v>
      </c>
      <c r="AG13" s="73">
        <f>I13</f>
        <v>210</v>
      </c>
      <c r="AH13" s="73">
        <f>J13</f>
        <v>6</v>
      </c>
      <c r="AI13" s="308" t="s">
        <v>51</v>
      </c>
      <c r="AJ13" s="308"/>
      <c r="AK13" s="308"/>
      <c r="AL13" s="74">
        <f>Z13</f>
        <v>6</v>
      </c>
      <c r="AM13" s="75">
        <v>8</v>
      </c>
      <c r="AN13" s="75">
        <v>4</v>
      </c>
      <c r="AO13" s="76">
        <f>SUM(AL13:AN13)+AH13</f>
        <v>24</v>
      </c>
      <c r="AP13" s="78">
        <f t="shared" si="5"/>
        <v>70</v>
      </c>
      <c r="AQ13" s="79">
        <f t="shared" si="6"/>
        <v>1</v>
      </c>
      <c r="AR13" s="80">
        <f aca="true" t="shared" si="12" ref="AR13:AR20">F13</f>
        <v>1</v>
      </c>
      <c r="AS13" s="81">
        <v>42</v>
      </c>
      <c r="AT13" s="82">
        <v>48</v>
      </c>
      <c r="AU13" s="83" t="str">
        <f t="shared" si="7"/>
        <v>понедельник</v>
      </c>
      <c r="AV13" s="83" t="str">
        <f t="shared" si="8"/>
        <v>понедельник</v>
      </c>
      <c r="AW13" s="83" t="str">
        <f t="shared" si="9"/>
        <v>вторник</v>
      </c>
      <c r="AX13" s="84">
        <v>4</v>
      </c>
      <c r="AY13" s="85" t="str">
        <f t="shared" si="10"/>
        <v>7-8</v>
      </c>
      <c r="AZ13" s="86">
        <v>211</v>
      </c>
      <c r="BA13" s="87" t="s">
        <v>56</v>
      </c>
      <c r="BB13" s="88" t="s">
        <v>53</v>
      </c>
      <c r="BC13" s="89">
        <v>6</v>
      </c>
      <c r="BD13" s="60">
        <v>40</v>
      </c>
      <c r="BE13" s="61">
        <v>41</v>
      </c>
      <c r="BF13" s="62"/>
      <c r="BG13" s="62"/>
      <c r="BH13" s="63"/>
    </row>
    <row r="14" spans="1:60" s="116" customFormat="1" ht="40.5">
      <c r="A14" s="90">
        <v>3</v>
      </c>
      <c r="B14" s="91" t="s">
        <v>57</v>
      </c>
      <c r="C14" s="67" t="s">
        <v>58</v>
      </c>
      <c r="D14" s="92" t="s">
        <v>59</v>
      </c>
      <c r="E14" s="51">
        <v>1</v>
      </c>
      <c r="F14" s="51">
        <v>1</v>
      </c>
      <c r="G14" s="93">
        <v>44838</v>
      </c>
      <c r="H14" s="94" t="s">
        <v>60</v>
      </c>
      <c r="I14" s="95">
        <v>506</v>
      </c>
      <c r="J14" s="95">
        <v>6</v>
      </c>
      <c r="K14" s="307" t="s">
        <v>49</v>
      </c>
      <c r="L14" s="307"/>
      <c r="M14" s="307"/>
      <c r="N14" s="96">
        <f t="shared" si="11"/>
        <v>6</v>
      </c>
      <c r="O14" s="97">
        <v>8</v>
      </c>
      <c r="P14" s="97">
        <v>3</v>
      </c>
      <c r="Q14" s="98">
        <f t="shared" si="0"/>
        <v>23</v>
      </c>
      <c r="R14" s="99"/>
      <c r="S14" s="100">
        <v>44880</v>
      </c>
      <c r="T14" s="101" t="str">
        <f t="shared" si="1"/>
        <v> 1-2</v>
      </c>
      <c r="U14" s="102">
        <v>506</v>
      </c>
      <c r="V14" s="103">
        <f t="shared" si="2"/>
        <v>6</v>
      </c>
      <c r="W14" s="308" t="s">
        <v>50</v>
      </c>
      <c r="X14" s="308"/>
      <c r="Y14" s="308"/>
      <c r="Z14" s="104">
        <v>6</v>
      </c>
      <c r="AA14" s="105">
        <v>8</v>
      </c>
      <c r="AB14" s="105">
        <v>3</v>
      </c>
      <c r="AC14" s="106">
        <f t="shared" si="3"/>
        <v>23</v>
      </c>
      <c r="AD14" s="107"/>
      <c r="AE14" s="100">
        <v>44922</v>
      </c>
      <c r="AF14" s="101" t="str">
        <f t="shared" si="4"/>
        <v> 1-2</v>
      </c>
      <c r="AG14" s="102">
        <v>506</v>
      </c>
      <c r="AH14" s="102">
        <v>6</v>
      </c>
      <c r="AI14" s="308" t="s">
        <v>51</v>
      </c>
      <c r="AJ14" s="308"/>
      <c r="AK14" s="308"/>
      <c r="AL14" s="108">
        <v>6</v>
      </c>
      <c r="AM14" s="105">
        <v>8</v>
      </c>
      <c r="AN14" s="105">
        <v>4</v>
      </c>
      <c r="AO14" s="106">
        <v>24</v>
      </c>
      <c r="AP14" s="109">
        <f t="shared" si="5"/>
        <v>70</v>
      </c>
      <c r="AQ14" s="110">
        <f t="shared" si="6"/>
        <v>1</v>
      </c>
      <c r="AR14" s="111">
        <f t="shared" si="12"/>
        <v>1</v>
      </c>
      <c r="AS14" s="81">
        <v>42</v>
      </c>
      <c r="AT14" s="82">
        <v>48</v>
      </c>
      <c r="AU14" s="83" t="str">
        <f t="shared" si="7"/>
        <v>вторник</v>
      </c>
      <c r="AV14" s="83" t="str">
        <f t="shared" si="8"/>
        <v>вторник</v>
      </c>
      <c r="AW14" s="83" t="str">
        <f t="shared" si="9"/>
        <v>вторник</v>
      </c>
      <c r="AX14" s="112">
        <v>4</v>
      </c>
      <c r="AY14" s="85" t="str">
        <f t="shared" si="10"/>
        <v>7-8</v>
      </c>
      <c r="AZ14" s="86">
        <v>211</v>
      </c>
      <c r="BA14" s="113" t="str">
        <f aca="true" t="shared" si="13" ref="BA14:BA20">BA13</f>
        <v>107,111</v>
      </c>
      <c r="BB14" s="113" t="str">
        <f aca="true" t="shared" si="14" ref="BB14:BB20">BB13</f>
        <v>9,00-11,00</v>
      </c>
      <c r="BC14" s="114">
        <f aca="true" t="shared" si="15" ref="BC14:BC20">$BC$13</f>
        <v>6</v>
      </c>
      <c r="BD14" s="115">
        <f aca="true" t="shared" si="16" ref="BD14:BD20">BD13</f>
        <v>40</v>
      </c>
      <c r="BE14" s="115">
        <f>BE13</f>
        <v>41</v>
      </c>
      <c r="BF14" s="62"/>
      <c r="BG14" s="62"/>
      <c r="BH14" s="63"/>
    </row>
    <row r="15" spans="1:60" s="130" customFormat="1" ht="60" customHeight="1">
      <c r="A15" s="90">
        <v>4</v>
      </c>
      <c r="B15" s="91" t="s">
        <v>61</v>
      </c>
      <c r="C15" s="117" t="s">
        <v>45</v>
      </c>
      <c r="D15" s="91" t="s">
        <v>62</v>
      </c>
      <c r="E15" s="118">
        <v>1</v>
      </c>
      <c r="F15" s="118">
        <v>1.2</v>
      </c>
      <c r="G15" s="119">
        <v>44839</v>
      </c>
      <c r="H15" s="94" t="s">
        <v>60</v>
      </c>
      <c r="I15" s="120" t="s">
        <v>63</v>
      </c>
      <c r="J15" s="120">
        <v>6</v>
      </c>
      <c r="K15" s="309" t="s">
        <v>49</v>
      </c>
      <c r="L15" s="309"/>
      <c r="M15" s="309"/>
      <c r="N15" s="96">
        <f t="shared" si="11"/>
        <v>6</v>
      </c>
      <c r="O15" s="96">
        <v>8</v>
      </c>
      <c r="P15" s="96">
        <v>3</v>
      </c>
      <c r="Q15" s="121">
        <f t="shared" si="0"/>
        <v>23</v>
      </c>
      <c r="R15" s="118"/>
      <c r="S15" s="122">
        <v>44881</v>
      </c>
      <c r="T15" s="101" t="str">
        <f t="shared" si="1"/>
        <v> 1-2</v>
      </c>
      <c r="U15" s="101" t="str">
        <f>I15</f>
        <v>506   204        206</v>
      </c>
      <c r="V15" s="101">
        <f t="shared" si="2"/>
        <v>6</v>
      </c>
      <c r="W15" s="308" t="s">
        <v>50</v>
      </c>
      <c r="X15" s="308"/>
      <c r="Y15" s="308"/>
      <c r="Z15" s="123">
        <f>N15</f>
        <v>6</v>
      </c>
      <c r="AA15" s="124">
        <v>8</v>
      </c>
      <c r="AB15" s="124">
        <v>3</v>
      </c>
      <c r="AC15" s="125">
        <f t="shared" si="3"/>
        <v>23</v>
      </c>
      <c r="AD15" s="126"/>
      <c r="AE15" s="122">
        <v>44923</v>
      </c>
      <c r="AF15" s="101" t="str">
        <f t="shared" si="4"/>
        <v> 1-2</v>
      </c>
      <c r="AG15" s="101" t="str">
        <f>I15</f>
        <v>506   204        206</v>
      </c>
      <c r="AH15" s="101">
        <f>J15</f>
        <v>6</v>
      </c>
      <c r="AI15" s="308" t="s">
        <v>51</v>
      </c>
      <c r="AJ15" s="308"/>
      <c r="AK15" s="308"/>
      <c r="AL15" s="123">
        <f aca="true" t="shared" si="17" ref="AL15:AL20">Z15</f>
        <v>6</v>
      </c>
      <c r="AM15" s="124">
        <v>8</v>
      </c>
      <c r="AN15" s="124">
        <v>4</v>
      </c>
      <c r="AO15" s="125">
        <f aca="true" t="shared" si="18" ref="AO15:AO24">SUM(AL15:AN15)+AH15</f>
        <v>24</v>
      </c>
      <c r="AP15" s="127">
        <f t="shared" si="5"/>
        <v>70</v>
      </c>
      <c r="AQ15" s="110">
        <f t="shared" si="6"/>
        <v>1</v>
      </c>
      <c r="AR15" s="111">
        <f t="shared" si="12"/>
        <v>1.2</v>
      </c>
      <c r="AS15" s="81">
        <v>42</v>
      </c>
      <c r="AT15" s="82">
        <v>35</v>
      </c>
      <c r="AU15" s="83" t="str">
        <f t="shared" si="7"/>
        <v>среда</v>
      </c>
      <c r="AV15" s="83" t="str">
        <f t="shared" si="8"/>
        <v>среда</v>
      </c>
      <c r="AW15" s="83" t="str">
        <f t="shared" si="9"/>
        <v>среда</v>
      </c>
      <c r="AX15" s="112">
        <v>4</v>
      </c>
      <c r="AY15" s="85" t="str">
        <f t="shared" si="10"/>
        <v>7-8</v>
      </c>
      <c r="AZ15" s="86">
        <v>211</v>
      </c>
      <c r="BA15" s="113" t="str">
        <f t="shared" si="13"/>
        <v>107,111</v>
      </c>
      <c r="BB15" s="113" t="str">
        <f t="shared" si="14"/>
        <v>9,00-11,00</v>
      </c>
      <c r="BC15" s="114">
        <f t="shared" si="15"/>
        <v>6</v>
      </c>
      <c r="BD15" s="115">
        <f t="shared" si="16"/>
        <v>40</v>
      </c>
      <c r="BE15" s="115">
        <f aca="true" t="shared" si="19" ref="BE15:BE20">BE13</f>
        <v>41</v>
      </c>
      <c r="BF15" s="128"/>
      <c r="BG15" s="128"/>
      <c r="BH15" s="129"/>
    </row>
    <row r="16" spans="1:60" s="64" customFormat="1" ht="34.5" customHeight="1">
      <c r="A16" s="90">
        <v>5</v>
      </c>
      <c r="B16" s="91" t="s">
        <v>64</v>
      </c>
      <c r="C16" s="117" t="s">
        <v>65</v>
      </c>
      <c r="D16" s="91" t="s">
        <v>66</v>
      </c>
      <c r="E16" s="118">
        <v>1</v>
      </c>
      <c r="F16" s="118">
        <v>1</v>
      </c>
      <c r="G16" s="131">
        <v>44840</v>
      </c>
      <c r="H16" s="94" t="s">
        <v>60</v>
      </c>
      <c r="I16" s="95">
        <v>508</v>
      </c>
      <c r="J16" s="95">
        <v>6</v>
      </c>
      <c r="K16" s="307" t="s">
        <v>49</v>
      </c>
      <c r="L16" s="307"/>
      <c r="M16" s="307"/>
      <c r="N16" s="96">
        <f t="shared" si="11"/>
        <v>6</v>
      </c>
      <c r="O16" s="97">
        <v>8</v>
      </c>
      <c r="P16" s="97">
        <v>3</v>
      </c>
      <c r="Q16" s="98">
        <f t="shared" si="0"/>
        <v>23</v>
      </c>
      <c r="R16" s="99"/>
      <c r="S16" s="100">
        <v>44875</v>
      </c>
      <c r="T16" s="101" t="str">
        <f t="shared" si="1"/>
        <v> 1-2</v>
      </c>
      <c r="U16" s="102">
        <v>210</v>
      </c>
      <c r="V16" s="103">
        <f t="shared" si="2"/>
        <v>6</v>
      </c>
      <c r="W16" s="308" t="s">
        <v>50</v>
      </c>
      <c r="X16" s="308"/>
      <c r="Y16" s="308"/>
      <c r="Z16" s="104">
        <v>6</v>
      </c>
      <c r="AA16" s="105">
        <v>8</v>
      </c>
      <c r="AB16" s="105">
        <v>3</v>
      </c>
      <c r="AC16" s="106">
        <f t="shared" si="3"/>
        <v>23</v>
      </c>
      <c r="AD16" s="107"/>
      <c r="AE16" s="100">
        <v>44917</v>
      </c>
      <c r="AF16" s="101" t="str">
        <f t="shared" si="4"/>
        <v> 1-2</v>
      </c>
      <c r="AG16" s="102">
        <v>210</v>
      </c>
      <c r="AH16" s="102">
        <v>6</v>
      </c>
      <c r="AI16" s="308" t="s">
        <v>51</v>
      </c>
      <c r="AJ16" s="308"/>
      <c r="AK16" s="308"/>
      <c r="AL16" s="74">
        <f t="shared" si="17"/>
        <v>6</v>
      </c>
      <c r="AM16" s="75">
        <v>8</v>
      </c>
      <c r="AN16" s="75">
        <v>4</v>
      </c>
      <c r="AO16" s="76">
        <f t="shared" si="18"/>
        <v>24</v>
      </c>
      <c r="AP16" s="78">
        <f t="shared" si="5"/>
        <v>70</v>
      </c>
      <c r="AQ16" s="110">
        <f t="shared" si="6"/>
        <v>1</v>
      </c>
      <c r="AR16" s="111">
        <f t="shared" si="12"/>
        <v>1</v>
      </c>
      <c r="AS16" s="81">
        <v>42</v>
      </c>
      <c r="AT16" s="82">
        <v>35</v>
      </c>
      <c r="AU16" s="83" t="str">
        <f t="shared" si="7"/>
        <v>четверг</v>
      </c>
      <c r="AV16" s="83" t="str">
        <f t="shared" si="8"/>
        <v>четверг</v>
      </c>
      <c r="AW16" s="83" t="str">
        <f t="shared" si="9"/>
        <v>четверг</v>
      </c>
      <c r="AX16" s="112">
        <v>5</v>
      </c>
      <c r="AY16" s="85" t="str">
        <f t="shared" si="10"/>
        <v>9-10</v>
      </c>
      <c r="AZ16" s="86">
        <v>211</v>
      </c>
      <c r="BA16" s="113" t="str">
        <f t="shared" si="13"/>
        <v>107,111</v>
      </c>
      <c r="BB16" s="113" t="str">
        <f t="shared" si="14"/>
        <v>9,00-11,00</v>
      </c>
      <c r="BC16" s="114">
        <f t="shared" si="15"/>
        <v>6</v>
      </c>
      <c r="BD16" s="115">
        <f t="shared" si="16"/>
        <v>40</v>
      </c>
      <c r="BE16" s="115">
        <f t="shared" si="19"/>
        <v>41</v>
      </c>
      <c r="BF16" s="62"/>
      <c r="BG16" s="62"/>
      <c r="BH16" s="63"/>
    </row>
    <row r="17" spans="1:60" s="64" customFormat="1" ht="43.5" customHeight="1">
      <c r="A17" s="90">
        <v>6</v>
      </c>
      <c r="B17" s="91" t="s">
        <v>67</v>
      </c>
      <c r="C17" s="117" t="s">
        <v>68</v>
      </c>
      <c r="D17" s="91" t="s">
        <v>69</v>
      </c>
      <c r="E17" s="118">
        <v>1</v>
      </c>
      <c r="F17" s="118">
        <v>1</v>
      </c>
      <c r="G17" s="119">
        <v>44844</v>
      </c>
      <c r="H17" s="38" t="s">
        <v>70</v>
      </c>
      <c r="I17" s="120">
        <v>305</v>
      </c>
      <c r="J17" s="120">
        <v>6</v>
      </c>
      <c r="K17" s="309" t="s">
        <v>49</v>
      </c>
      <c r="L17" s="309"/>
      <c r="M17" s="309"/>
      <c r="N17" s="96">
        <f t="shared" si="11"/>
        <v>6</v>
      </c>
      <c r="O17" s="96">
        <v>8</v>
      </c>
      <c r="P17" s="96">
        <v>3</v>
      </c>
      <c r="Q17" s="121">
        <f t="shared" si="0"/>
        <v>23</v>
      </c>
      <c r="R17" s="118"/>
      <c r="S17" s="122">
        <v>44872</v>
      </c>
      <c r="T17" s="101" t="str">
        <f t="shared" si="1"/>
        <v> 5-6</v>
      </c>
      <c r="U17" s="101">
        <v>201</v>
      </c>
      <c r="V17" s="101">
        <f t="shared" si="2"/>
        <v>6</v>
      </c>
      <c r="W17" s="308" t="s">
        <v>50</v>
      </c>
      <c r="X17" s="308"/>
      <c r="Y17" s="308"/>
      <c r="Z17" s="123">
        <f>N17</f>
        <v>6</v>
      </c>
      <c r="AA17" s="124">
        <v>8</v>
      </c>
      <c r="AB17" s="124">
        <v>3</v>
      </c>
      <c r="AC17" s="125">
        <f t="shared" si="3"/>
        <v>23</v>
      </c>
      <c r="AD17" s="126"/>
      <c r="AE17" s="122">
        <v>44914</v>
      </c>
      <c r="AF17" s="101" t="str">
        <f t="shared" si="4"/>
        <v> 5-6</v>
      </c>
      <c r="AG17" s="101">
        <f aca="true" t="shared" si="20" ref="AG17:AH21">I17</f>
        <v>305</v>
      </c>
      <c r="AH17" s="101">
        <f t="shared" si="20"/>
        <v>6</v>
      </c>
      <c r="AI17" s="308" t="s">
        <v>51</v>
      </c>
      <c r="AJ17" s="308"/>
      <c r="AK17" s="308"/>
      <c r="AL17" s="123">
        <f t="shared" si="17"/>
        <v>6</v>
      </c>
      <c r="AM17" s="124">
        <v>8</v>
      </c>
      <c r="AN17" s="124">
        <v>4</v>
      </c>
      <c r="AO17" s="125">
        <f t="shared" si="18"/>
        <v>24</v>
      </c>
      <c r="AP17" s="127">
        <f t="shared" si="5"/>
        <v>70</v>
      </c>
      <c r="AQ17" s="110">
        <f t="shared" si="6"/>
        <v>1</v>
      </c>
      <c r="AR17" s="111">
        <f t="shared" si="12"/>
        <v>1</v>
      </c>
      <c r="AS17" s="81">
        <v>42</v>
      </c>
      <c r="AT17" s="82">
        <v>35</v>
      </c>
      <c r="AU17" s="83" t="str">
        <f t="shared" si="7"/>
        <v>понедельник</v>
      </c>
      <c r="AV17" s="83" t="str">
        <f t="shared" si="8"/>
        <v>понедельник</v>
      </c>
      <c r="AW17" s="83" t="str">
        <f t="shared" si="9"/>
        <v>понедельник</v>
      </c>
      <c r="AX17" s="112">
        <v>5</v>
      </c>
      <c r="AY17" s="85" t="str">
        <f t="shared" si="10"/>
        <v>9-10</v>
      </c>
      <c r="AZ17" s="86">
        <v>211</v>
      </c>
      <c r="BA17" s="113" t="str">
        <f t="shared" si="13"/>
        <v>107,111</v>
      </c>
      <c r="BB17" s="113" t="str">
        <f t="shared" si="14"/>
        <v>9,00-11,00</v>
      </c>
      <c r="BC17" s="114">
        <f t="shared" si="15"/>
        <v>6</v>
      </c>
      <c r="BD17" s="115">
        <f t="shared" si="16"/>
        <v>40</v>
      </c>
      <c r="BE17" s="115">
        <f t="shared" si="19"/>
        <v>41</v>
      </c>
      <c r="BF17" s="62"/>
      <c r="BG17" s="62"/>
      <c r="BH17" s="63"/>
    </row>
    <row r="18" spans="1:60" s="64" customFormat="1" ht="34.5" customHeight="1">
      <c r="A18" s="90">
        <v>7</v>
      </c>
      <c r="B18" s="91" t="s">
        <v>71</v>
      </c>
      <c r="C18" s="117" t="s">
        <v>65</v>
      </c>
      <c r="D18" s="91" t="s">
        <v>72</v>
      </c>
      <c r="E18" s="118">
        <v>1</v>
      </c>
      <c r="F18" s="118">
        <v>1</v>
      </c>
      <c r="G18" s="132">
        <v>44841</v>
      </c>
      <c r="H18" s="38" t="s">
        <v>47</v>
      </c>
      <c r="I18" s="120">
        <v>504</v>
      </c>
      <c r="J18" s="120">
        <v>6</v>
      </c>
      <c r="K18" s="307" t="s">
        <v>49</v>
      </c>
      <c r="L18" s="307"/>
      <c r="M18" s="307"/>
      <c r="N18" s="96">
        <f t="shared" si="11"/>
        <v>6</v>
      </c>
      <c r="O18" s="96">
        <v>8</v>
      </c>
      <c r="P18" s="96">
        <v>3</v>
      </c>
      <c r="Q18" s="121">
        <f t="shared" si="0"/>
        <v>23</v>
      </c>
      <c r="R18" s="118"/>
      <c r="S18" s="122">
        <v>44876</v>
      </c>
      <c r="T18" s="101" t="str">
        <f t="shared" si="1"/>
        <v> 3-4</v>
      </c>
      <c r="U18" s="101">
        <f>I18</f>
        <v>504</v>
      </c>
      <c r="V18" s="101">
        <f t="shared" si="2"/>
        <v>6</v>
      </c>
      <c r="W18" s="308" t="s">
        <v>50</v>
      </c>
      <c r="X18" s="308"/>
      <c r="Y18" s="308"/>
      <c r="Z18" s="123">
        <f>N18</f>
        <v>6</v>
      </c>
      <c r="AA18" s="124">
        <v>8</v>
      </c>
      <c r="AB18" s="124">
        <v>3</v>
      </c>
      <c r="AC18" s="125">
        <f t="shared" si="3"/>
        <v>23</v>
      </c>
      <c r="AD18" s="126"/>
      <c r="AE18" s="122">
        <v>44918</v>
      </c>
      <c r="AF18" s="101" t="str">
        <f t="shared" si="4"/>
        <v> 3-4</v>
      </c>
      <c r="AG18" s="101">
        <f t="shared" si="20"/>
        <v>504</v>
      </c>
      <c r="AH18" s="101">
        <f t="shared" si="20"/>
        <v>6</v>
      </c>
      <c r="AI18" s="308" t="s">
        <v>51</v>
      </c>
      <c r="AJ18" s="308"/>
      <c r="AK18" s="308"/>
      <c r="AL18" s="123">
        <f t="shared" si="17"/>
        <v>6</v>
      </c>
      <c r="AM18" s="124">
        <v>8</v>
      </c>
      <c r="AN18" s="124">
        <v>4</v>
      </c>
      <c r="AO18" s="125">
        <f t="shared" si="18"/>
        <v>24</v>
      </c>
      <c r="AP18" s="127">
        <f t="shared" si="5"/>
        <v>70</v>
      </c>
      <c r="AQ18" s="110">
        <f t="shared" si="6"/>
        <v>1</v>
      </c>
      <c r="AR18" s="111">
        <f t="shared" si="12"/>
        <v>1</v>
      </c>
      <c r="AS18" s="81">
        <v>42</v>
      </c>
      <c r="AT18" s="82">
        <v>35</v>
      </c>
      <c r="AU18" s="83" t="str">
        <f t="shared" si="7"/>
        <v>пятница</v>
      </c>
      <c r="AV18" s="83" t="str">
        <f t="shared" si="8"/>
        <v>пятница</v>
      </c>
      <c r="AW18" s="83" t="str">
        <f t="shared" si="9"/>
        <v>пятница</v>
      </c>
      <c r="AX18" s="112">
        <v>4</v>
      </c>
      <c r="AY18" s="85" t="str">
        <f t="shared" si="10"/>
        <v>7-8</v>
      </c>
      <c r="AZ18" s="86">
        <v>211</v>
      </c>
      <c r="BA18" s="113" t="str">
        <f t="shared" si="13"/>
        <v>107,111</v>
      </c>
      <c r="BB18" s="113" t="str">
        <f t="shared" si="14"/>
        <v>9,00-11,00</v>
      </c>
      <c r="BC18" s="114">
        <f t="shared" si="15"/>
        <v>6</v>
      </c>
      <c r="BD18" s="115">
        <f t="shared" si="16"/>
        <v>40</v>
      </c>
      <c r="BE18" s="115">
        <f t="shared" si="19"/>
        <v>41</v>
      </c>
      <c r="BF18" s="62"/>
      <c r="BG18" s="62"/>
      <c r="BH18" s="63"/>
    </row>
    <row r="19" spans="1:60" s="146" customFormat="1" ht="47.25" customHeight="1">
      <c r="A19" s="90">
        <v>8</v>
      </c>
      <c r="B19" s="91" t="s">
        <v>73</v>
      </c>
      <c r="C19" s="117" t="s">
        <v>65</v>
      </c>
      <c r="D19" s="91" t="s">
        <v>74</v>
      </c>
      <c r="E19" s="118">
        <v>1</v>
      </c>
      <c r="F19" s="118">
        <v>1</v>
      </c>
      <c r="G19" s="119">
        <v>44839</v>
      </c>
      <c r="H19" s="38" t="s">
        <v>47</v>
      </c>
      <c r="I19" s="133">
        <v>204</v>
      </c>
      <c r="J19" s="133">
        <v>6</v>
      </c>
      <c r="K19" s="309" t="s">
        <v>49</v>
      </c>
      <c r="L19" s="309"/>
      <c r="M19" s="309"/>
      <c r="N19" s="134">
        <f t="shared" si="11"/>
        <v>6</v>
      </c>
      <c r="O19" s="134">
        <v>8</v>
      </c>
      <c r="P19" s="134">
        <v>3</v>
      </c>
      <c r="Q19" s="135">
        <f t="shared" si="0"/>
        <v>23</v>
      </c>
      <c r="R19" s="136"/>
      <c r="S19" s="122">
        <v>44874</v>
      </c>
      <c r="T19" s="137" t="str">
        <f t="shared" si="1"/>
        <v> 3-4</v>
      </c>
      <c r="U19" s="137">
        <f>I19</f>
        <v>204</v>
      </c>
      <c r="V19" s="137">
        <f t="shared" si="2"/>
        <v>6</v>
      </c>
      <c r="W19" s="308" t="s">
        <v>50</v>
      </c>
      <c r="X19" s="308"/>
      <c r="Y19" s="308"/>
      <c r="Z19" s="138">
        <f>N19</f>
        <v>6</v>
      </c>
      <c r="AA19" s="139">
        <v>8</v>
      </c>
      <c r="AB19" s="139">
        <v>3</v>
      </c>
      <c r="AC19" s="140">
        <f t="shared" si="3"/>
        <v>23</v>
      </c>
      <c r="AD19" s="141"/>
      <c r="AE19" s="142">
        <v>44923</v>
      </c>
      <c r="AF19" s="137" t="str">
        <f t="shared" si="4"/>
        <v> 3-4</v>
      </c>
      <c r="AG19" s="137">
        <f t="shared" si="20"/>
        <v>204</v>
      </c>
      <c r="AH19" s="137">
        <f t="shared" si="20"/>
        <v>6</v>
      </c>
      <c r="AI19" s="308" t="s">
        <v>51</v>
      </c>
      <c r="AJ19" s="308"/>
      <c r="AK19" s="308"/>
      <c r="AL19" s="138">
        <f t="shared" si="17"/>
        <v>6</v>
      </c>
      <c r="AM19" s="139">
        <v>8</v>
      </c>
      <c r="AN19" s="139">
        <v>4</v>
      </c>
      <c r="AO19" s="140">
        <f t="shared" si="18"/>
        <v>24</v>
      </c>
      <c r="AP19" s="143">
        <f t="shared" si="5"/>
        <v>70</v>
      </c>
      <c r="AQ19" s="110">
        <f t="shared" si="6"/>
        <v>1</v>
      </c>
      <c r="AR19" s="111">
        <f t="shared" si="12"/>
        <v>1</v>
      </c>
      <c r="AS19" s="81">
        <v>42</v>
      </c>
      <c r="AT19" s="82">
        <v>35</v>
      </c>
      <c r="AU19" s="83" t="str">
        <f t="shared" si="7"/>
        <v>среда</v>
      </c>
      <c r="AV19" s="83" t="str">
        <f t="shared" si="8"/>
        <v>среда</v>
      </c>
      <c r="AW19" s="83" t="str">
        <f t="shared" si="9"/>
        <v>среда</v>
      </c>
      <c r="AX19" s="112">
        <v>4</v>
      </c>
      <c r="AY19" s="85" t="str">
        <f t="shared" si="10"/>
        <v>7-8</v>
      </c>
      <c r="AZ19" s="86">
        <v>211</v>
      </c>
      <c r="BA19" s="113" t="str">
        <f t="shared" si="13"/>
        <v>107,111</v>
      </c>
      <c r="BB19" s="113" t="str">
        <f t="shared" si="14"/>
        <v>9,00-11,00</v>
      </c>
      <c r="BC19" s="114">
        <f t="shared" si="15"/>
        <v>6</v>
      </c>
      <c r="BD19" s="115">
        <f t="shared" si="16"/>
        <v>40</v>
      </c>
      <c r="BE19" s="115">
        <f t="shared" si="19"/>
        <v>41</v>
      </c>
      <c r="BF19" s="144"/>
      <c r="BG19" s="144"/>
      <c r="BH19" s="145"/>
    </row>
    <row r="20" spans="1:60" s="64" customFormat="1" ht="34.5" customHeight="1">
      <c r="A20" s="147">
        <v>9</v>
      </c>
      <c r="B20" s="92" t="s">
        <v>75</v>
      </c>
      <c r="C20" s="117" t="s">
        <v>58</v>
      </c>
      <c r="D20" s="92" t="s">
        <v>76</v>
      </c>
      <c r="E20" s="99">
        <v>1</v>
      </c>
      <c r="F20" s="99">
        <v>1</v>
      </c>
      <c r="G20" s="131">
        <v>44840</v>
      </c>
      <c r="H20" s="38" t="s">
        <v>70</v>
      </c>
      <c r="I20" s="120">
        <v>504</v>
      </c>
      <c r="J20" s="120">
        <v>6</v>
      </c>
      <c r="K20" s="307" t="s">
        <v>49</v>
      </c>
      <c r="L20" s="307"/>
      <c r="M20" s="307"/>
      <c r="N20" s="96">
        <f t="shared" si="11"/>
        <v>6</v>
      </c>
      <c r="O20" s="96">
        <v>8</v>
      </c>
      <c r="P20" s="96">
        <v>3</v>
      </c>
      <c r="Q20" s="121">
        <f t="shared" si="0"/>
        <v>23</v>
      </c>
      <c r="R20" s="118"/>
      <c r="S20" s="100">
        <v>44875</v>
      </c>
      <c r="T20" s="101" t="str">
        <f t="shared" si="1"/>
        <v> 5-6</v>
      </c>
      <c r="U20" s="101">
        <f>I20</f>
        <v>504</v>
      </c>
      <c r="V20" s="101">
        <f t="shared" si="2"/>
        <v>6</v>
      </c>
      <c r="W20" s="308" t="s">
        <v>50</v>
      </c>
      <c r="X20" s="308"/>
      <c r="Y20" s="308"/>
      <c r="Z20" s="123">
        <f>N20</f>
        <v>6</v>
      </c>
      <c r="AA20" s="124">
        <v>8</v>
      </c>
      <c r="AB20" s="124">
        <v>3</v>
      </c>
      <c r="AC20" s="125">
        <f t="shared" si="3"/>
        <v>23</v>
      </c>
      <c r="AD20" s="126"/>
      <c r="AE20" s="100">
        <v>44917</v>
      </c>
      <c r="AF20" s="101" t="str">
        <f t="shared" si="4"/>
        <v> 5-6</v>
      </c>
      <c r="AG20" s="101">
        <f t="shared" si="20"/>
        <v>504</v>
      </c>
      <c r="AH20" s="101">
        <f t="shared" si="20"/>
        <v>6</v>
      </c>
      <c r="AI20" s="308" t="s">
        <v>51</v>
      </c>
      <c r="AJ20" s="308"/>
      <c r="AK20" s="308"/>
      <c r="AL20" s="123">
        <f t="shared" si="17"/>
        <v>6</v>
      </c>
      <c r="AM20" s="124">
        <v>8</v>
      </c>
      <c r="AN20" s="124">
        <v>4</v>
      </c>
      <c r="AO20" s="125">
        <f t="shared" si="18"/>
        <v>24</v>
      </c>
      <c r="AP20" s="127">
        <f t="shared" si="5"/>
        <v>70</v>
      </c>
      <c r="AQ20" s="148">
        <f t="shared" si="6"/>
        <v>1</v>
      </c>
      <c r="AR20" s="149">
        <f t="shared" si="12"/>
        <v>1</v>
      </c>
      <c r="AS20" s="81">
        <v>42</v>
      </c>
      <c r="AT20" s="82">
        <v>35</v>
      </c>
      <c r="AU20" s="83" t="str">
        <f t="shared" si="7"/>
        <v>четверг</v>
      </c>
      <c r="AV20" s="83" t="str">
        <f t="shared" si="8"/>
        <v>четверг</v>
      </c>
      <c r="AW20" s="83" t="str">
        <f t="shared" si="9"/>
        <v>четверг</v>
      </c>
      <c r="AX20" s="112">
        <v>4</v>
      </c>
      <c r="AY20" s="85" t="str">
        <f t="shared" si="10"/>
        <v>7-8</v>
      </c>
      <c r="AZ20" s="86">
        <v>211</v>
      </c>
      <c r="BA20" s="113" t="str">
        <f t="shared" si="13"/>
        <v>107,111</v>
      </c>
      <c r="BB20" s="113" t="str">
        <f t="shared" si="14"/>
        <v>9,00-11,00</v>
      </c>
      <c r="BC20" s="114">
        <f t="shared" si="15"/>
        <v>6</v>
      </c>
      <c r="BD20" s="115">
        <f t="shared" si="16"/>
        <v>40</v>
      </c>
      <c r="BE20" s="115">
        <f t="shared" si="19"/>
        <v>41</v>
      </c>
      <c r="BF20" s="62"/>
      <c r="BG20" s="62"/>
      <c r="BH20" s="63"/>
    </row>
    <row r="21" spans="1:60" s="64" customFormat="1" ht="34.5" customHeight="1">
      <c r="A21" s="147">
        <v>10</v>
      </c>
      <c r="B21" s="92" t="s">
        <v>77</v>
      </c>
      <c r="C21" s="117" t="s">
        <v>45</v>
      </c>
      <c r="D21" s="92" t="s">
        <v>76</v>
      </c>
      <c r="E21" s="118">
        <v>1</v>
      </c>
      <c r="F21" s="118">
        <v>1</v>
      </c>
      <c r="G21" s="150">
        <v>44845</v>
      </c>
      <c r="H21" s="94" t="s">
        <v>60</v>
      </c>
      <c r="I21" s="120">
        <v>501</v>
      </c>
      <c r="J21" s="120">
        <v>6</v>
      </c>
      <c r="K21" s="309" t="s">
        <v>49</v>
      </c>
      <c r="L21" s="309"/>
      <c r="M21" s="309"/>
      <c r="N21" s="96">
        <v>6</v>
      </c>
      <c r="O21" s="96">
        <f>$AV$5</f>
        <v>8</v>
      </c>
      <c r="P21" s="96">
        <f>$AW$5</f>
        <v>3</v>
      </c>
      <c r="Q21" s="121">
        <f t="shared" si="0"/>
        <v>23</v>
      </c>
      <c r="R21" s="118"/>
      <c r="S21" s="122">
        <v>44873</v>
      </c>
      <c r="T21" s="101" t="str">
        <f t="shared" si="1"/>
        <v> 1-2</v>
      </c>
      <c r="U21" s="101">
        <f>I21</f>
        <v>501</v>
      </c>
      <c r="V21" s="101">
        <f t="shared" si="2"/>
        <v>6</v>
      </c>
      <c r="W21" s="308" t="s">
        <v>50</v>
      </c>
      <c r="X21" s="308"/>
      <c r="Y21" s="308"/>
      <c r="Z21" s="101">
        <f>N21</f>
        <v>6</v>
      </c>
      <c r="AA21" s="124">
        <f>$AV$5</f>
        <v>8</v>
      </c>
      <c r="AB21" s="124">
        <v>3</v>
      </c>
      <c r="AC21" s="125">
        <f t="shared" si="3"/>
        <v>23</v>
      </c>
      <c r="AD21" s="126"/>
      <c r="AE21" s="122">
        <v>44915</v>
      </c>
      <c r="AF21" s="101" t="str">
        <f t="shared" si="4"/>
        <v> 1-2</v>
      </c>
      <c r="AG21" s="101">
        <f t="shared" si="20"/>
        <v>501</v>
      </c>
      <c r="AH21" s="101">
        <f t="shared" si="20"/>
        <v>6</v>
      </c>
      <c r="AI21" s="308" t="s">
        <v>51</v>
      </c>
      <c r="AJ21" s="308"/>
      <c r="AK21" s="308"/>
      <c r="AL21" s="101">
        <f>N21</f>
        <v>6</v>
      </c>
      <c r="AM21" s="124">
        <f>$AV$5</f>
        <v>8</v>
      </c>
      <c r="AN21" s="124">
        <f>$AW$5+1</f>
        <v>4</v>
      </c>
      <c r="AO21" s="125">
        <f t="shared" si="18"/>
        <v>24</v>
      </c>
      <c r="AP21" s="127">
        <f t="shared" si="5"/>
        <v>70</v>
      </c>
      <c r="AQ21" s="151"/>
      <c r="AR21" s="99"/>
      <c r="AS21" s="52"/>
      <c r="AT21" s="52"/>
      <c r="AU21" s="152"/>
      <c r="AV21" s="152"/>
      <c r="AW21" s="152"/>
      <c r="AX21" s="153"/>
      <c r="AY21" s="154"/>
      <c r="AZ21" s="155"/>
      <c r="BA21" s="156"/>
      <c r="BB21" s="157"/>
      <c r="BC21" s="158"/>
      <c r="BD21" s="159"/>
      <c r="BE21" s="159"/>
      <c r="BF21" s="62"/>
      <c r="BG21" s="62"/>
      <c r="BH21" s="63"/>
    </row>
    <row r="22" spans="1:60" s="64" customFormat="1" ht="105" customHeight="1">
      <c r="A22" s="160">
        <v>11</v>
      </c>
      <c r="B22" s="161" t="s">
        <v>78</v>
      </c>
      <c r="C22" s="162" t="s">
        <v>79</v>
      </c>
      <c r="D22" s="163" t="s">
        <v>171</v>
      </c>
      <c r="E22" s="164">
        <v>1</v>
      </c>
      <c r="F22" s="164">
        <v>1</v>
      </c>
      <c r="G22" s="310" t="s">
        <v>80</v>
      </c>
      <c r="H22" s="310"/>
      <c r="I22" s="310"/>
      <c r="J22" s="310"/>
      <c r="K22" s="310"/>
      <c r="L22" s="310"/>
      <c r="M22" s="310"/>
      <c r="N22" s="310"/>
      <c r="O22" s="166">
        <v>20</v>
      </c>
      <c r="P22" s="166">
        <v>3</v>
      </c>
      <c r="Q22" s="167">
        <f t="shared" si="0"/>
        <v>23</v>
      </c>
      <c r="R22" s="168"/>
      <c r="S22" s="310" t="s">
        <v>81</v>
      </c>
      <c r="T22" s="310"/>
      <c r="U22" s="310"/>
      <c r="V22" s="310"/>
      <c r="W22" s="310"/>
      <c r="X22" s="310"/>
      <c r="Y22" s="310"/>
      <c r="Z22" s="310"/>
      <c r="AA22" s="169">
        <v>20</v>
      </c>
      <c r="AB22" s="169">
        <v>3</v>
      </c>
      <c r="AC22" s="170">
        <f t="shared" si="3"/>
        <v>23</v>
      </c>
      <c r="AD22" s="171"/>
      <c r="AE22" s="310" t="s">
        <v>82</v>
      </c>
      <c r="AF22" s="310"/>
      <c r="AG22" s="310"/>
      <c r="AH22" s="310"/>
      <c r="AI22" s="310"/>
      <c r="AJ22" s="310"/>
      <c r="AK22" s="310"/>
      <c r="AL22" s="310"/>
      <c r="AM22" s="169">
        <v>20</v>
      </c>
      <c r="AN22" s="169">
        <v>4</v>
      </c>
      <c r="AO22" s="170">
        <f t="shared" si="18"/>
        <v>24</v>
      </c>
      <c r="AP22" s="172">
        <f t="shared" si="5"/>
        <v>70</v>
      </c>
      <c r="AQ22" s="151"/>
      <c r="AR22" s="99"/>
      <c r="AS22" s="52"/>
      <c r="AT22" s="52"/>
      <c r="AU22" s="152"/>
      <c r="AV22" s="152"/>
      <c r="AW22" s="152"/>
      <c r="AX22" s="153"/>
      <c r="AY22" s="154"/>
      <c r="AZ22" s="155"/>
      <c r="BA22" s="156"/>
      <c r="BB22" s="157"/>
      <c r="BC22" s="158"/>
      <c r="BD22" s="159"/>
      <c r="BE22" s="159"/>
      <c r="BF22" s="62"/>
      <c r="BG22" s="62"/>
      <c r="BH22" s="63"/>
    </row>
    <row r="23" spans="1:60" s="64" customFormat="1" ht="77.25" customHeight="1">
      <c r="A23" s="33">
        <v>1</v>
      </c>
      <c r="B23" s="34" t="s">
        <v>44</v>
      </c>
      <c r="C23" s="35" t="s">
        <v>45</v>
      </c>
      <c r="D23" s="34" t="s">
        <v>46</v>
      </c>
      <c r="E23" s="36">
        <v>1</v>
      </c>
      <c r="F23" s="36">
        <v>2</v>
      </c>
      <c r="G23" s="37">
        <v>44845</v>
      </c>
      <c r="H23" s="38" t="s">
        <v>47</v>
      </c>
      <c r="I23" s="39" t="s">
        <v>48</v>
      </c>
      <c r="J23" s="39">
        <v>6</v>
      </c>
      <c r="K23" s="307" t="s">
        <v>49</v>
      </c>
      <c r="L23" s="307"/>
      <c r="M23" s="307"/>
      <c r="N23" s="40">
        <v>6</v>
      </c>
      <c r="O23" s="40">
        <v>8</v>
      </c>
      <c r="P23" s="40">
        <v>3</v>
      </c>
      <c r="Q23" s="41">
        <f t="shared" si="0"/>
        <v>23</v>
      </c>
      <c r="R23" s="36"/>
      <c r="S23" s="42">
        <v>44873</v>
      </c>
      <c r="T23" s="43" t="str">
        <f aca="true" t="shared" si="21" ref="T23:T32">H23</f>
        <v> 3-4</v>
      </c>
      <c r="U23" s="43" t="str">
        <f>I23</f>
        <v>506    506а      501</v>
      </c>
      <c r="V23" s="43">
        <f aca="true" t="shared" si="22" ref="V23:V32">J23</f>
        <v>6</v>
      </c>
      <c r="W23" s="308" t="s">
        <v>50</v>
      </c>
      <c r="X23" s="308"/>
      <c r="Y23" s="308"/>
      <c r="Z23" s="45">
        <f>N23</f>
        <v>6</v>
      </c>
      <c r="AA23" s="46">
        <v>8</v>
      </c>
      <c r="AB23" s="46">
        <v>3</v>
      </c>
      <c r="AC23" s="47">
        <f t="shared" si="3"/>
        <v>23</v>
      </c>
      <c r="AD23" s="48"/>
      <c r="AE23" s="42">
        <v>44915</v>
      </c>
      <c r="AF23" s="43" t="str">
        <f aca="true" t="shared" si="23" ref="AF23:AF32">H23</f>
        <v> 3-4</v>
      </c>
      <c r="AG23" s="43" t="str">
        <f aca="true" t="shared" si="24" ref="AG23:AH26">I23</f>
        <v>506    506а      501</v>
      </c>
      <c r="AH23" s="43">
        <f t="shared" si="24"/>
        <v>6</v>
      </c>
      <c r="AI23" s="308" t="s">
        <v>51</v>
      </c>
      <c r="AJ23" s="308"/>
      <c r="AK23" s="308"/>
      <c r="AL23" s="45">
        <f>Z23</f>
        <v>6</v>
      </c>
      <c r="AM23" s="46">
        <v>8</v>
      </c>
      <c r="AN23" s="46">
        <v>4</v>
      </c>
      <c r="AO23" s="47">
        <f t="shared" si="18"/>
        <v>24</v>
      </c>
      <c r="AP23" s="49">
        <f t="shared" si="5"/>
        <v>70</v>
      </c>
      <c r="AQ23" s="151"/>
      <c r="AR23" s="173"/>
      <c r="AS23" s="174"/>
      <c r="AT23" s="175"/>
      <c r="AU23" s="152"/>
      <c r="AV23" s="152"/>
      <c r="AW23" s="152"/>
      <c r="AX23" s="153"/>
      <c r="AY23" s="154"/>
      <c r="AZ23" s="155"/>
      <c r="BA23" s="156"/>
      <c r="BB23" s="157"/>
      <c r="BC23" s="158"/>
      <c r="BD23" s="159"/>
      <c r="BE23" s="159"/>
      <c r="BF23" s="62"/>
      <c r="BG23" s="62"/>
      <c r="BH23" s="63"/>
    </row>
    <row r="24" spans="1:60" s="64" customFormat="1" ht="69" customHeight="1">
      <c r="A24" s="65">
        <v>2</v>
      </c>
      <c r="B24" s="66" t="s">
        <v>54</v>
      </c>
      <c r="C24" s="67" t="s">
        <v>45</v>
      </c>
      <c r="D24" s="66" t="s">
        <v>83</v>
      </c>
      <c r="E24" s="68">
        <v>1</v>
      </c>
      <c r="F24" s="68">
        <v>2</v>
      </c>
      <c r="G24" s="69">
        <v>44837</v>
      </c>
      <c r="H24" s="38" t="s">
        <v>47</v>
      </c>
      <c r="I24" s="70">
        <v>210</v>
      </c>
      <c r="J24" s="70">
        <v>6</v>
      </c>
      <c r="K24" s="309" t="s">
        <v>49</v>
      </c>
      <c r="L24" s="309"/>
      <c r="M24" s="309"/>
      <c r="N24" s="71">
        <f>BC24</f>
        <v>0</v>
      </c>
      <c r="O24" s="71">
        <v>8</v>
      </c>
      <c r="P24" s="71">
        <v>3</v>
      </c>
      <c r="Q24" s="72">
        <f t="shared" si="0"/>
        <v>17</v>
      </c>
      <c r="R24" s="51"/>
      <c r="S24" s="44">
        <v>44872</v>
      </c>
      <c r="T24" s="73" t="str">
        <f t="shared" si="21"/>
        <v> 3-4</v>
      </c>
      <c r="U24" s="73">
        <f>I24</f>
        <v>210</v>
      </c>
      <c r="V24" s="73">
        <f t="shared" si="22"/>
        <v>6</v>
      </c>
      <c r="W24" s="308" t="s">
        <v>50</v>
      </c>
      <c r="X24" s="308"/>
      <c r="Y24" s="308"/>
      <c r="Z24" s="74">
        <f>N24</f>
        <v>0</v>
      </c>
      <c r="AA24" s="75">
        <v>8</v>
      </c>
      <c r="AB24" s="75">
        <v>3</v>
      </c>
      <c r="AC24" s="76">
        <f t="shared" si="3"/>
        <v>17</v>
      </c>
      <c r="AD24" s="77"/>
      <c r="AE24" s="44">
        <v>44922</v>
      </c>
      <c r="AF24" s="73" t="str">
        <f t="shared" si="23"/>
        <v> 3-4</v>
      </c>
      <c r="AG24" s="73">
        <f t="shared" si="24"/>
        <v>210</v>
      </c>
      <c r="AH24" s="73">
        <f t="shared" si="24"/>
        <v>6</v>
      </c>
      <c r="AI24" s="308" t="s">
        <v>51</v>
      </c>
      <c r="AJ24" s="308"/>
      <c r="AK24" s="308"/>
      <c r="AL24" s="74">
        <f>Z24</f>
        <v>0</v>
      </c>
      <c r="AM24" s="75">
        <v>8</v>
      </c>
      <c r="AN24" s="75">
        <v>4</v>
      </c>
      <c r="AO24" s="76">
        <f t="shared" si="18"/>
        <v>18</v>
      </c>
      <c r="AP24" s="78">
        <f t="shared" si="5"/>
        <v>52</v>
      </c>
      <c r="AQ24" s="151"/>
      <c r="AR24" s="173"/>
      <c r="AS24" s="174"/>
      <c r="AT24" s="175"/>
      <c r="AU24" s="152"/>
      <c r="AV24" s="152"/>
      <c r="AW24" s="152"/>
      <c r="AX24" s="153"/>
      <c r="AY24" s="154"/>
      <c r="AZ24" s="155"/>
      <c r="BA24" s="156"/>
      <c r="BB24" s="157"/>
      <c r="BC24" s="158"/>
      <c r="BD24" s="159"/>
      <c r="BE24" s="159"/>
      <c r="BF24" s="62"/>
      <c r="BG24" s="62"/>
      <c r="BH24" s="63"/>
    </row>
    <row r="25" spans="1:60" s="64" customFormat="1" ht="75.75" customHeight="1">
      <c r="A25" s="90">
        <v>3</v>
      </c>
      <c r="B25" s="91" t="s">
        <v>57</v>
      </c>
      <c r="C25" s="67" t="s">
        <v>58</v>
      </c>
      <c r="D25" s="92" t="s">
        <v>59</v>
      </c>
      <c r="E25" s="51">
        <v>1</v>
      </c>
      <c r="F25" s="51">
        <v>2</v>
      </c>
      <c r="G25" s="93">
        <v>44845</v>
      </c>
      <c r="H25" s="94" t="s">
        <v>60</v>
      </c>
      <c r="I25" s="95">
        <v>506</v>
      </c>
      <c r="J25" s="95">
        <v>6</v>
      </c>
      <c r="K25" s="307" t="s">
        <v>49</v>
      </c>
      <c r="L25" s="307"/>
      <c r="M25" s="307"/>
      <c r="N25" s="96">
        <f>BC25</f>
        <v>0</v>
      </c>
      <c r="O25" s="97">
        <v>8</v>
      </c>
      <c r="P25" s="97">
        <v>3</v>
      </c>
      <c r="Q25" s="98">
        <f t="shared" si="0"/>
        <v>17</v>
      </c>
      <c r="R25" s="99"/>
      <c r="S25" s="122">
        <v>44873</v>
      </c>
      <c r="T25" s="101" t="str">
        <f t="shared" si="21"/>
        <v> 1-2</v>
      </c>
      <c r="U25" s="101">
        <f>I25</f>
        <v>506</v>
      </c>
      <c r="V25" s="101">
        <f t="shared" si="22"/>
        <v>6</v>
      </c>
      <c r="W25" s="308" t="s">
        <v>50</v>
      </c>
      <c r="X25" s="308"/>
      <c r="Y25" s="308"/>
      <c r="Z25" s="101">
        <f>N25</f>
        <v>0</v>
      </c>
      <c r="AA25" s="124">
        <f>$AV$5</f>
        <v>8</v>
      </c>
      <c r="AB25" s="124">
        <v>3</v>
      </c>
      <c r="AC25" s="125">
        <f t="shared" si="3"/>
        <v>17</v>
      </c>
      <c r="AD25" s="126"/>
      <c r="AE25" s="122">
        <v>44915</v>
      </c>
      <c r="AF25" s="101" t="str">
        <f t="shared" si="23"/>
        <v> 1-2</v>
      </c>
      <c r="AG25" s="101">
        <f t="shared" si="24"/>
        <v>506</v>
      </c>
      <c r="AH25" s="101">
        <f t="shared" si="24"/>
        <v>6</v>
      </c>
      <c r="AI25" s="308" t="s">
        <v>51</v>
      </c>
      <c r="AJ25" s="308"/>
      <c r="AK25" s="308"/>
      <c r="AL25" s="108">
        <v>6</v>
      </c>
      <c r="AM25" s="105">
        <v>8</v>
      </c>
      <c r="AN25" s="105">
        <v>4</v>
      </c>
      <c r="AO25" s="106">
        <v>24</v>
      </c>
      <c r="AP25" s="109">
        <f t="shared" si="5"/>
        <v>58</v>
      </c>
      <c r="AQ25" s="151"/>
      <c r="AR25" s="173"/>
      <c r="AS25" s="174"/>
      <c r="AT25" s="175"/>
      <c r="AU25" s="152"/>
      <c r="AV25" s="152"/>
      <c r="AW25" s="152"/>
      <c r="AX25" s="153"/>
      <c r="AY25" s="154"/>
      <c r="AZ25" s="155"/>
      <c r="BA25" s="156"/>
      <c r="BB25" s="157"/>
      <c r="BC25" s="158"/>
      <c r="BD25" s="159"/>
      <c r="BE25" s="159"/>
      <c r="BF25" s="62"/>
      <c r="BG25" s="62"/>
      <c r="BH25" s="63"/>
    </row>
    <row r="26" spans="1:60" s="64" customFormat="1" ht="83.25" customHeight="1">
      <c r="A26" s="90">
        <v>4</v>
      </c>
      <c r="B26" s="91" t="s">
        <v>61</v>
      </c>
      <c r="C26" s="117" t="s">
        <v>45</v>
      </c>
      <c r="D26" s="91" t="s">
        <v>62</v>
      </c>
      <c r="E26" s="118">
        <v>1</v>
      </c>
      <c r="F26" s="118">
        <v>2</v>
      </c>
      <c r="G26" s="119">
        <v>44839</v>
      </c>
      <c r="H26" s="94" t="s">
        <v>60</v>
      </c>
      <c r="I26" s="120" t="s">
        <v>84</v>
      </c>
      <c r="J26" s="120">
        <v>6</v>
      </c>
      <c r="K26" s="309" t="s">
        <v>49</v>
      </c>
      <c r="L26" s="309"/>
      <c r="M26" s="309"/>
      <c r="N26" s="96">
        <f>BC26</f>
        <v>0</v>
      </c>
      <c r="O26" s="96">
        <v>8</v>
      </c>
      <c r="P26" s="96">
        <v>3</v>
      </c>
      <c r="Q26" s="121">
        <f t="shared" si="0"/>
        <v>17</v>
      </c>
      <c r="R26" s="118"/>
      <c r="S26" s="122">
        <v>44881</v>
      </c>
      <c r="T26" s="101" t="str">
        <f t="shared" si="21"/>
        <v> 1-2</v>
      </c>
      <c r="U26" s="101" t="str">
        <f>I26</f>
        <v>506    112          206</v>
      </c>
      <c r="V26" s="101">
        <f t="shared" si="22"/>
        <v>6</v>
      </c>
      <c r="W26" s="311" t="s">
        <v>50</v>
      </c>
      <c r="X26" s="311"/>
      <c r="Y26" s="311"/>
      <c r="Z26" s="123">
        <v>6</v>
      </c>
      <c r="AA26" s="124">
        <v>8</v>
      </c>
      <c r="AB26" s="124">
        <v>3</v>
      </c>
      <c r="AC26" s="125">
        <f t="shared" si="3"/>
        <v>23</v>
      </c>
      <c r="AD26" s="126"/>
      <c r="AE26" s="122">
        <v>44923</v>
      </c>
      <c r="AF26" s="101" t="str">
        <f t="shared" si="23"/>
        <v> 1-2</v>
      </c>
      <c r="AG26" s="101" t="str">
        <f t="shared" si="24"/>
        <v>506    112          206</v>
      </c>
      <c r="AH26" s="101">
        <f t="shared" si="24"/>
        <v>6</v>
      </c>
      <c r="AI26" s="311" t="s">
        <v>51</v>
      </c>
      <c r="AJ26" s="311"/>
      <c r="AK26" s="311"/>
      <c r="AL26" s="123">
        <v>6</v>
      </c>
      <c r="AM26" s="124">
        <v>8</v>
      </c>
      <c r="AN26" s="124">
        <v>4</v>
      </c>
      <c r="AO26" s="125">
        <f aca="true" t="shared" si="25" ref="AO26:AO52">SUM(AL26:AN26)+AH26</f>
        <v>24</v>
      </c>
      <c r="AP26" s="127">
        <f t="shared" si="5"/>
        <v>64</v>
      </c>
      <c r="AQ26" s="151"/>
      <c r="AR26" s="173"/>
      <c r="AS26" s="174"/>
      <c r="AT26" s="175"/>
      <c r="AU26" s="152"/>
      <c r="AV26" s="152"/>
      <c r="AW26" s="152"/>
      <c r="AX26" s="153"/>
      <c r="AY26" s="154"/>
      <c r="AZ26" s="155"/>
      <c r="BA26" s="156"/>
      <c r="BB26" s="157"/>
      <c r="BC26" s="158"/>
      <c r="BD26" s="159"/>
      <c r="BE26" s="159"/>
      <c r="BF26" s="62"/>
      <c r="BG26" s="62"/>
      <c r="BH26" s="63"/>
    </row>
    <row r="27" spans="1:60" s="64" customFormat="1" ht="81" customHeight="1">
      <c r="A27" s="90">
        <v>5</v>
      </c>
      <c r="B27" s="91" t="s">
        <v>64</v>
      </c>
      <c r="C27" s="117" t="s">
        <v>65</v>
      </c>
      <c r="D27" s="91" t="s">
        <v>85</v>
      </c>
      <c r="E27" s="118">
        <v>1</v>
      </c>
      <c r="F27" s="118">
        <v>2</v>
      </c>
      <c r="G27" s="131">
        <v>44847</v>
      </c>
      <c r="H27" s="38" t="s">
        <v>70</v>
      </c>
      <c r="I27" s="95">
        <v>504</v>
      </c>
      <c r="J27" s="95">
        <v>6</v>
      </c>
      <c r="K27" s="307" t="s">
        <v>49</v>
      </c>
      <c r="L27" s="307"/>
      <c r="M27" s="307"/>
      <c r="N27" s="96">
        <v>6</v>
      </c>
      <c r="O27" s="97">
        <v>8</v>
      </c>
      <c r="P27" s="97">
        <v>3</v>
      </c>
      <c r="Q27" s="98">
        <f t="shared" si="0"/>
        <v>23</v>
      </c>
      <c r="R27" s="99"/>
      <c r="S27" s="100">
        <v>44875</v>
      </c>
      <c r="T27" s="101" t="str">
        <f t="shared" si="21"/>
        <v> 5-6</v>
      </c>
      <c r="U27" s="102">
        <v>504</v>
      </c>
      <c r="V27" s="103">
        <f t="shared" si="22"/>
        <v>6</v>
      </c>
      <c r="W27" s="308" t="s">
        <v>50</v>
      </c>
      <c r="X27" s="308"/>
      <c r="Y27" s="308"/>
      <c r="Z27" s="104">
        <v>6</v>
      </c>
      <c r="AA27" s="105">
        <v>8</v>
      </c>
      <c r="AB27" s="105">
        <v>3</v>
      </c>
      <c r="AC27" s="106">
        <f t="shared" si="3"/>
        <v>23</v>
      </c>
      <c r="AD27" s="107"/>
      <c r="AE27" s="100">
        <v>44917</v>
      </c>
      <c r="AF27" s="101" t="str">
        <f t="shared" si="23"/>
        <v> 5-6</v>
      </c>
      <c r="AG27" s="102">
        <v>504</v>
      </c>
      <c r="AH27" s="102">
        <v>6</v>
      </c>
      <c r="AI27" s="308" t="s">
        <v>51</v>
      </c>
      <c r="AJ27" s="308"/>
      <c r="AK27" s="308"/>
      <c r="AL27" s="74">
        <f>Z27</f>
        <v>6</v>
      </c>
      <c r="AM27" s="75">
        <v>8</v>
      </c>
      <c r="AN27" s="75">
        <v>4</v>
      </c>
      <c r="AO27" s="76">
        <f t="shared" si="25"/>
        <v>24</v>
      </c>
      <c r="AP27" s="78">
        <f t="shared" si="5"/>
        <v>70</v>
      </c>
      <c r="AQ27" s="151"/>
      <c r="AR27" s="173"/>
      <c r="AS27" s="174"/>
      <c r="AT27" s="175"/>
      <c r="AU27" s="152"/>
      <c r="AV27" s="152"/>
      <c r="AW27" s="152"/>
      <c r="AX27" s="153"/>
      <c r="AY27" s="154"/>
      <c r="AZ27" s="155"/>
      <c r="BA27" s="156"/>
      <c r="BB27" s="157"/>
      <c r="BC27" s="158"/>
      <c r="BD27" s="159"/>
      <c r="BE27" s="159"/>
      <c r="BF27" s="62"/>
      <c r="BG27" s="62"/>
      <c r="BH27" s="63"/>
    </row>
    <row r="28" spans="1:60" s="64" customFormat="1" ht="71.25" customHeight="1">
      <c r="A28" s="90">
        <v>6</v>
      </c>
      <c r="B28" s="91" t="s">
        <v>67</v>
      </c>
      <c r="C28" s="117" t="s">
        <v>68</v>
      </c>
      <c r="D28" s="91" t="s">
        <v>86</v>
      </c>
      <c r="E28" s="118">
        <v>1</v>
      </c>
      <c r="F28" s="118">
        <v>2</v>
      </c>
      <c r="G28" s="119">
        <v>44839</v>
      </c>
      <c r="H28" s="38" t="s">
        <v>47</v>
      </c>
      <c r="I28" s="120">
        <v>305</v>
      </c>
      <c r="J28" s="120">
        <v>6</v>
      </c>
      <c r="K28" s="309" t="s">
        <v>49</v>
      </c>
      <c r="L28" s="309"/>
      <c r="M28" s="309"/>
      <c r="N28" s="96">
        <v>6</v>
      </c>
      <c r="O28" s="96">
        <v>8</v>
      </c>
      <c r="P28" s="96">
        <v>3</v>
      </c>
      <c r="Q28" s="121">
        <f t="shared" si="0"/>
        <v>23</v>
      </c>
      <c r="R28" s="118"/>
      <c r="S28" s="122">
        <v>44874</v>
      </c>
      <c r="T28" s="101" t="str">
        <f t="shared" si="21"/>
        <v> 3-4</v>
      </c>
      <c r="U28" s="101">
        <v>201</v>
      </c>
      <c r="V28" s="101">
        <f t="shared" si="22"/>
        <v>6</v>
      </c>
      <c r="W28" s="308" t="s">
        <v>50</v>
      </c>
      <c r="X28" s="308"/>
      <c r="Y28" s="308"/>
      <c r="Z28" s="123">
        <v>6</v>
      </c>
      <c r="AA28" s="124">
        <v>8</v>
      </c>
      <c r="AB28" s="124">
        <v>3</v>
      </c>
      <c r="AC28" s="125">
        <f t="shared" si="3"/>
        <v>23</v>
      </c>
      <c r="AD28" s="126"/>
      <c r="AE28" s="122">
        <v>44916</v>
      </c>
      <c r="AF28" s="101" t="str">
        <f t="shared" si="23"/>
        <v> 3-4</v>
      </c>
      <c r="AG28" s="101">
        <f aca="true" t="shared" si="26" ref="AG28:AH31">I28</f>
        <v>305</v>
      </c>
      <c r="AH28" s="101">
        <f t="shared" si="26"/>
        <v>6</v>
      </c>
      <c r="AI28" s="308" t="s">
        <v>51</v>
      </c>
      <c r="AJ28" s="308"/>
      <c r="AK28" s="308"/>
      <c r="AL28" s="123">
        <f>Z28</f>
        <v>6</v>
      </c>
      <c r="AM28" s="124">
        <v>8</v>
      </c>
      <c r="AN28" s="124">
        <v>4</v>
      </c>
      <c r="AO28" s="125">
        <f t="shared" si="25"/>
        <v>24</v>
      </c>
      <c r="AP28" s="127">
        <f t="shared" si="5"/>
        <v>70</v>
      </c>
      <c r="AQ28" s="151"/>
      <c r="AR28" s="173"/>
      <c r="AS28" s="174"/>
      <c r="AT28" s="175"/>
      <c r="AU28" s="152"/>
      <c r="AV28" s="152"/>
      <c r="AW28" s="152"/>
      <c r="AX28" s="153"/>
      <c r="AY28" s="154"/>
      <c r="AZ28" s="155"/>
      <c r="BA28" s="156"/>
      <c r="BB28" s="157"/>
      <c r="BC28" s="158"/>
      <c r="BD28" s="159"/>
      <c r="BE28" s="159"/>
      <c r="BF28" s="62"/>
      <c r="BG28" s="62"/>
      <c r="BH28" s="63"/>
    </row>
    <row r="29" spans="1:60" s="64" customFormat="1" ht="105" customHeight="1">
      <c r="A29" s="90">
        <v>7</v>
      </c>
      <c r="B29" s="91" t="s">
        <v>71</v>
      </c>
      <c r="C29" s="117" t="s">
        <v>65</v>
      </c>
      <c r="D29" s="91" t="s">
        <v>87</v>
      </c>
      <c r="E29" s="118">
        <v>1</v>
      </c>
      <c r="F29" s="118">
        <v>2</v>
      </c>
      <c r="G29" s="132">
        <v>44840</v>
      </c>
      <c r="H29" s="94" t="s">
        <v>60</v>
      </c>
      <c r="I29" s="120">
        <v>504</v>
      </c>
      <c r="J29" s="120">
        <v>6</v>
      </c>
      <c r="K29" s="307" t="s">
        <v>49</v>
      </c>
      <c r="L29" s="307"/>
      <c r="M29" s="307"/>
      <c r="N29" s="96">
        <v>6</v>
      </c>
      <c r="O29" s="96">
        <v>8</v>
      </c>
      <c r="P29" s="96">
        <v>3</v>
      </c>
      <c r="Q29" s="121">
        <f t="shared" si="0"/>
        <v>23</v>
      </c>
      <c r="R29" s="118"/>
      <c r="S29" s="122">
        <v>44875</v>
      </c>
      <c r="T29" s="101" t="str">
        <f t="shared" si="21"/>
        <v> 1-2</v>
      </c>
      <c r="U29" s="101">
        <f>I29</f>
        <v>504</v>
      </c>
      <c r="V29" s="101">
        <f t="shared" si="22"/>
        <v>6</v>
      </c>
      <c r="W29" s="308" t="s">
        <v>50</v>
      </c>
      <c r="X29" s="308"/>
      <c r="Y29" s="308"/>
      <c r="Z29" s="123">
        <f>N29</f>
        <v>6</v>
      </c>
      <c r="AA29" s="124">
        <v>8</v>
      </c>
      <c r="AB29" s="124">
        <v>3</v>
      </c>
      <c r="AC29" s="125">
        <f t="shared" si="3"/>
        <v>23</v>
      </c>
      <c r="AD29" s="126"/>
      <c r="AE29" s="122">
        <v>44917</v>
      </c>
      <c r="AF29" s="101" t="str">
        <f t="shared" si="23"/>
        <v> 1-2</v>
      </c>
      <c r="AG29" s="101">
        <f t="shared" si="26"/>
        <v>504</v>
      </c>
      <c r="AH29" s="101">
        <f t="shared" si="26"/>
        <v>6</v>
      </c>
      <c r="AI29" s="308" t="s">
        <v>51</v>
      </c>
      <c r="AJ29" s="308"/>
      <c r="AK29" s="308"/>
      <c r="AL29" s="123">
        <f>Z29</f>
        <v>6</v>
      </c>
      <c r="AM29" s="124">
        <v>8</v>
      </c>
      <c r="AN29" s="124">
        <v>4</v>
      </c>
      <c r="AO29" s="125">
        <f t="shared" si="25"/>
        <v>24</v>
      </c>
      <c r="AP29" s="127">
        <f t="shared" si="5"/>
        <v>70</v>
      </c>
      <c r="AQ29" s="151"/>
      <c r="AR29" s="173"/>
      <c r="AS29" s="174"/>
      <c r="AT29" s="175"/>
      <c r="AU29" s="152"/>
      <c r="AV29" s="152"/>
      <c r="AW29" s="152"/>
      <c r="AX29" s="153"/>
      <c r="AY29" s="154"/>
      <c r="AZ29" s="155"/>
      <c r="BA29" s="156"/>
      <c r="BB29" s="157"/>
      <c r="BC29" s="158"/>
      <c r="BD29" s="159"/>
      <c r="BE29" s="159"/>
      <c r="BF29" s="62"/>
      <c r="BG29" s="62"/>
      <c r="BH29" s="63"/>
    </row>
    <row r="30" spans="1:60" s="64" customFormat="1" ht="62.25" customHeight="1">
      <c r="A30" s="90">
        <v>8</v>
      </c>
      <c r="B30" s="91" t="s">
        <v>73</v>
      </c>
      <c r="C30" s="117" t="s">
        <v>65</v>
      </c>
      <c r="D30" s="91" t="s">
        <v>74</v>
      </c>
      <c r="E30" s="118">
        <v>1</v>
      </c>
      <c r="F30" s="118">
        <v>2</v>
      </c>
      <c r="G30" s="119">
        <v>44473</v>
      </c>
      <c r="H30" s="38" t="s">
        <v>70</v>
      </c>
      <c r="I30" s="133">
        <v>204</v>
      </c>
      <c r="J30" s="133">
        <v>6</v>
      </c>
      <c r="K30" s="309" t="s">
        <v>49</v>
      </c>
      <c r="L30" s="309"/>
      <c r="M30" s="309"/>
      <c r="N30" s="134">
        <v>6</v>
      </c>
      <c r="O30" s="134">
        <v>8</v>
      </c>
      <c r="P30" s="134">
        <v>3</v>
      </c>
      <c r="Q30" s="135">
        <f t="shared" si="0"/>
        <v>23</v>
      </c>
      <c r="R30" s="136"/>
      <c r="S30" s="122">
        <v>44880</v>
      </c>
      <c r="T30" s="137" t="str">
        <f t="shared" si="21"/>
        <v> 5-6</v>
      </c>
      <c r="U30" s="137">
        <f>I30</f>
        <v>204</v>
      </c>
      <c r="V30" s="137">
        <f t="shared" si="22"/>
        <v>6</v>
      </c>
      <c r="W30" s="308" t="s">
        <v>50</v>
      </c>
      <c r="X30" s="308"/>
      <c r="Y30" s="308"/>
      <c r="Z30" s="138">
        <f>N30</f>
        <v>6</v>
      </c>
      <c r="AA30" s="139">
        <v>8</v>
      </c>
      <c r="AB30" s="139">
        <v>3</v>
      </c>
      <c r="AC30" s="140">
        <f t="shared" si="3"/>
        <v>23</v>
      </c>
      <c r="AD30" s="141"/>
      <c r="AE30" s="142">
        <v>44922</v>
      </c>
      <c r="AF30" s="137" t="str">
        <f t="shared" si="23"/>
        <v> 5-6</v>
      </c>
      <c r="AG30" s="137">
        <f t="shared" si="26"/>
        <v>204</v>
      </c>
      <c r="AH30" s="137">
        <f t="shared" si="26"/>
        <v>6</v>
      </c>
      <c r="AI30" s="308" t="s">
        <v>51</v>
      </c>
      <c r="AJ30" s="308"/>
      <c r="AK30" s="308"/>
      <c r="AL30" s="138">
        <f>Z30</f>
        <v>6</v>
      </c>
      <c r="AM30" s="139">
        <v>8</v>
      </c>
      <c r="AN30" s="139">
        <v>4</v>
      </c>
      <c r="AO30" s="140">
        <f t="shared" si="25"/>
        <v>24</v>
      </c>
      <c r="AP30" s="143">
        <f t="shared" si="5"/>
        <v>70</v>
      </c>
      <c r="AQ30" s="151"/>
      <c r="AR30" s="173"/>
      <c r="AS30" s="174"/>
      <c r="AT30" s="175"/>
      <c r="AU30" s="152"/>
      <c r="AV30" s="152"/>
      <c r="AW30" s="152"/>
      <c r="AX30" s="153"/>
      <c r="AY30" s="154"/>
      <c r="AZ30" s="155"/>
      <c r="BA30" s="156"/>
      <c r="BB30" s="157"/>
      <c r="BC30" s="158"/>
      <c r="BD30" s="159"/>
      <c r="BE30" s="159"/>
      <c r="BF30" s="62"/>
      <c r="BG30" s="62"/>
      <c r="BH30" s="63"/>
    </row>
    <row r="31" spans="1:60" s="64" customFormat="1" ht="63.75" customHeight="1">
      <c r="A31" s="147">
        <v>9</v>
      </c>
      <c r="B31" s="92" t="s">
        <v>75</v>
      </c>
      <c r="C31" s="117" t="s">
        <v>58</v>
      </c>
      <c r="D31" s="92" t="s">
        <v>76</v>
      </c>
      <c r="E31" s="99">
        <v>1</v>
      </c>
      <c r="F31" s="99">
        <v>1</v>
      </c>
      <c r="G31" s="131">
        <v>44841</v>
      </c>
      <c r="H31" s="38" t="s">
        <v>47</v>
      </c>
      <c r="I31" s="120">
        <v>504</v>
      </c>
      <c r="J31" s="120">
        <v>6</v>
      </c>
      <c r="K31" s="307" t="s">
        <v>49</v>
      </c>
      <c r="L31" s="307"/>
      <c r="M31" s="307"/>
      <c r="N31" s="96">
        <v>6</v>
      </c>
      <c r="O31" s="96">
        <v>8</v>
      </c>
      <c r="P31" s="96">
        <v>3</v>
      </c>
      <c r="Q31" s="121">
        <f t="shared" si="0"/>
        <v>23</v>
      </c>
      <c r="R31" s="118"/>
      <c r="S31" s="100">
        <v>44876</v>
      </c>
      <c r="T31" s="101" t="str">
        <f t="shared" si="21"/>
        <v> 3-4</v>
      </c>
      <c r="U31" s="101">
        <f>I31</f>
        <v>504</v>
      </c>
      <c r="V31" s="101">
        <f t="shared" si="22"/>
        <v>6</v>
      </c>
      <c r="W31" s="308" t="s">
        <v>50</v>
      </c>
      <c r="X31" s="308"/>
      <c r="Y31" s="308"/>
      <c r="Z31" s="123">
        <f>N31</f>
        <v>6</v>
      </c>
      <c r="AA31" s="124">
        <v>8</v>
      </c>
      <c r="AB31" s="124">
        <v>3</v>
      </c>
      <c r="AC31" s="125">
        <f t="shared" si="3"/>
        <v>23</v>
      </c>
      <c r="AD31" s="126"/>
      <c r="AE31" s="100">
        <v>44918</v>
      </c>
      <c r="AF31" s="101" t="str">
        <f t="shared" si="23"/>
        <v> 3-4</v>
      </c>
      <c r="AG31" s="101">
        <f t="shared" si="26"/>
        <v>504</v>
      </c>
      <c r="AH31" s="101">
        <f t="shared" si="26"/>
        <v>6</v>
      </c>
      <c r="AI31" s="308" t="s">
        <v>51</v>
      </c>
      <c r="AJ31" s="308"/>
      <c r="AK31" s="308"/>
      <c r="AL31" s="123">
        <f>Z31</f>
        <v>6</v>
      </c>
      <c r="AM31" s="124">
        <v>8</v>
      </c>
      <c r="AN31" s="124">
        <v>4</v>
      </c>
      <c r="AO31" s="125">
        <f t="shared" si="25"/>
        <v>24</v>
      </c>
      <c r="AP31" s="127">
        <f t="shared" si="5"/>
        <v>70</v>
      </c>
      <c r="AQ31" s="151"/>
      <c r="AR31" s="173"/>
      <c r="AS31" s="174"/>
      <c r="AT31" s="175"/>
      <c r="AU31" s="152"/>
      <c r="AV31" s="152"/>
      <c r="AW31" s="152"/>
      <c r="AX31" s="153"/>
      <c r="AY31" s="154"/>
      <c r="AZ31" s="155"/>
      <c r="BA31" s="156"/>
      <c r="BB31" s="157"/>
      <c r="BC31" s="158"/>
      <c r="BD31" s="159"/>
      <c r="BE31" s="159"/>
      <c r="BF31" s="62"/>
      <c r="BG31" s="62"/>
      <c r="BH31" s="63"/>
    </row>
    <row r="32" spans="1:60" s="64" customFormat="1" ht="105" customHeight="1">
      <c r="A32" s="147">
        <v>10</v>
      </c>
      <c r="B32" s="92" t="s">
        <v>77</v>
      </c>
      <c r="C32" s="117" t="s">
        <v>45</v>
      </c>
      <c r="D32" s="92" t="s">
        <v>76</v>
      </c>
      <c r="E32" s="118">
        <v>1</v>
      </c>
      <c r="F32" s="118">
        <v>1</v>
      </c>
      <c r="G32" s="150">
        <v>44838</v>
      </c>
      <c r="H32" s="94" t="s">
        <v>60</v>
      </c>
      <c r="I32" s="120">
        <v>501</v>
      </c>
      <c r="J32" s="120">
        <v>6</v>
      </c>
      <c r="K32" s="309" t="s">
        <v>49</v>
      </c>
      <c r="L32" s="309"/>
      <c r="M32" s="309"/>
      <c r="N32" s="96">
        <v>6</v>
      </c>
      <c r="O32" s="96">
        <f>$AV$5</f>
        <v>8</v>
      </c>
      <c r="P32" s="96">
        <f>$AW$5</f>
        <v>3</v>
      </c>
      <c r="Q32" s="121">
        <f t="shared" si="0"/>
        <v>23</v>
      </c>
      <c r="R32" s="118"/>
      <c r="S32" s="100">
        <v>44880</v>
      </c>
      <c r="T32" s="101" t="str">
        <f t="shared" si="21"/>
        <v> 1-2</v>
      </c>
      <c r="U32" s="102">
        <v>506</v>
      </c>
      <c r="V32" s="103">
        <f t="shared" si="22"/>
        <v>6</v>
      </c>
      <c r="W32" s="308" t="s">
        <v>50</v>
      </c>
      <c r="X32" s="308"/>
      <c r="Y32" s="308"/>
      <c r="Z32" s="104">
        <v>6</v>
      </c>
      <c r="AA32" s="105">
        <v>8</v>
      </c>
      <c r="AB32" s="105">
        <v>3</v>
      </c>
      <c r="AC32" s="106">
        <f t="shared" si="3"/>
        <v>23</v>
      </c>
      <c r="AD32" s="107"/>
      <c r="AE32" s="100">
        <v>44922</v>
      </c>
      <c r="AF32" s="101" t="str">
        <f t="shared" si="23"/>
        <v> 1-2</v>
      </c>
      <c r="AG32" s="102">
        <v>506</v>
      </c>
      <c r="AH32" s="102">
        <v>6</v>
      </c>
      <c r="AI32" s="308" t="s">
        <v>51</v>
      </c>
      <c r="AJ32" s="308"/>
      <c r="AK32" s="308"/>
      <c r="AL32" s="101">
        <f>N32</f>
        <v>6</v>
      </c>
      <c r="AM32" s="124">
        <f>$AV$5</f>
        <v>8</v>
      </c>
      <c r="AN32" s="124">
        <f>$AW$5+1</f>
        <v>4</v>
      </c>
      <c r="AO32" s="125">
        <f t="shared" si="25"/>
        <v>24</v>
      </c>
      <c r="AP32" s="127">
        <f t="shared" si="5"/>
        <v>70</v>
      </c>
      <c r="AQ32" s="151"/>
      <c r="AR32" s="173"/>
      <c r="AS32" s="174"/>
      <c r="AT32" s="175"/>
      <c r="AU32" s="152"/>
      <c r="AV32" s="152"/>
      <c r="AW32" s="152"/>
      <c r="AX32" s="153"/>
      <c r="AY32" s="154"/>
      <c r="AZ32" s="155"/>
      <c r="BA32" s="156"/>
      <c r="BB32" s="157"/>
      <c r="BC32" s="158"/>
      <c r="BD32" s="159"/>
      <c r="BE32" s="159"/>
      <c r="BF32" s="62"/>
      <c r="BG32" s="62"/>
      <c r="BH32" s="63"/>
    </row>
    <row r="33" spans="1:60" s="64" customFormat="1" ht="105" customHeight="1">
      <c r="A33" s="160">
        <v>11</v>
      </c>
      <c r="B33" s="161" t="s">
        <v>78</v>
      </c>
      <c r="C33" s="162" t="s">
        <v>79</v>
      </c>
      <c r="D33" s="163" t="s">
        <v>171</v>
      </c>
      <c r="E33" s="164">
        <v>1</v>
      </c>
      <c r="F33" s="164">
        <v>2</v>
      </c>
      <c r="G33" s="310" t="s">
        <v>80</v>
      </c>
      <c r="H33" s="310"/>
      <c r="I33" s="310"/>
      <c r="J33" s="310"/>
      <c r="K33" s="310"/>
      <c r="L33" s="310"/>
      <c r="M33" s="310"/>
      <c r="N33" s="310"/>
      <c r="O33" s="166">
        <v>20</v>
      </c>
      <c r="P33" s="166">
        <v>3</v>
      </c>
      <c r="Q33" s="167">
        <f t="shared" si="0"/>
        <v>23</v>
      </c>
      <c r="R33" s="168"/>
      <c r="S33" s="310" t="s">
        <v>81</v>
      </c>
      <c r="T33" s="310"/>
      <c r="U33" s="310"/>
      <c r="V33" s="310"/>
      <c r="W33" s="310"/>
      <c r="X33" s="310"/>
      <c r="Y33" s="310"/>
      <c r="Z33" s="310"/>
      <c r="AA33" s="169">
        <v>20</v>
      </c>
      <c r="AB33" s="169">
        <v>3</v>
      </c>
      <c r="AC33" s="170">
        <f t="shared" si="3"/>
        <v>23</v>
      </c>
      <c r="AD33" s="171"/>
      <c r="AE33" s="310" t="s">
        <v>82</v>
      </c>
      <c r="AF33" s="310"/>
      <c r="AG33" s="310"/>
      <c r="AH33" s="310"/>
      <c r="AI33" s="310"/>
      <c r="AJ33" s="310"/>
      <c r="AK33" s="310"/>
      <c r="AL33" s="310"/>
      <c r="AM33" s="169">
        <v>20</v>
      </c>
      <c r="AN33" s="169">
        <v>4</v>
      </c>
      <c r="AO33" s="170">
        <f t="shared" si="25"/>
        <v>24</v>
      </c>
      <c r="AP33" s="172">
        <f t="shared" si="5"/>
        <v>70</v>
      </c>
      <c r="AQ33" s="151"/>
      <c r="AR33" s="173"/>
      <c r="AS33" s="174"/>
      <c r="AT33" s="175"/>
      <c r="AU33" s="152"/>
      <c r="AV33" s="152"/>
      <c r="AW33" s="152"/>
      <c r="AX33" s="153"/>
      <c r="AY33" s="154"/>
      <c r="AZ33" s="155"/>
      <c r="BA33" s="156"/>
      <c r="BB33" s="157"/>
      <c r="BC33" s="158"/>
      <c r="BD33" s="159"/>
      <c r="BE33" s="159"/>
      <c r="BF33" s="62"/>
      <c r="BG33" s="62"/>
      <c r="BH33" s="63"/>
    </row>
    <row r="34" spans="1:60" s="64" customFormat="1" ht="78" customHeight="1">
      <c r="A34" s="176">
        <v>1</v>
      </c>
      <c r="B34" s="177" t="s">
        <v>88</v>
      </c>
      <c r="C34" s="67" t="s">
        <v>65</v>
      </c>
      <c r="D34" s="178" t="s">
        <v>89</v>
      </c>
      <c r="E34" s="51">
        <v>2</v>
      </c>
      <c r="F34" s="51">
        <v>1</v>
      </c>
      <c r="G34" s="37">
        <v>44838</v>
      </c>
      <c r="H34" s="179" t="s">
        <v>70</v>
      </c>
      <c r="I34" s="70">
        <v>111</v>
      </c>
      <c r="J34" s="70">
        <v>6</v>
      </c>
      <c r="K34" s="307" t="s">
        <v>49</v>
      </c>
      <c r="L34" s="307"/>
      <c r="M34" s="307"/>
      <c r="N34" s="71">
        <f aca="true" t="shared" si="27" ref="N34:N41">BC34</f>
        <v>6</v>
      </c>
      <c r="O34" s="71">
        <v>8</v>
      </c>
      <c r="P34" s="71">
        <v>3</v>
      </c>
      <c r="Q34" s="72">
        <f t="shared" si="0"/>
        <v>23</v>
      </c>
      <c r="R34" s="51"/>
      <c r="S34" s="42">
        <v>44880</v>
      </c>
      <c r="T34" s="43" t="str">
        <f>H34</f>
        <v> 5-6</v>
      </c>
      <c r="U34" s="43">
        <f>I34</f>
        <v>111</v>
      </c>
      <c r="V34" s="43">
        <f aca="true" t="shared" si="28" ref="V34:V42">J34</f>
        <v>6</v>
      </c>
      <c r="W34" s="312" t="s">
        <v>90</v>
      </c>
      <c r="X34" s="312"/>
      <c r="Y34" s="312"/>
      <c r="Z34" s="45">
        <f>N34</f>
        <v>6</v>
      </c>
      <c r="AA34" s="46">
        <v>8</v>
      </c>
      <c r="AB34" s="46">
        <v>3</v>
      </c>
      <c r="AC34" s="47">
        <f t="shared" si="3"/>
        <v>23</v>
      </c>
      <c r="AD34" s="48"/>
      <c r="AE34" s="42">
        <v>44922</v>
      </c>
      <c r="AF34" s="43" t="str">
        <f>H34</f>
        <v> 5-6</v>
      </c>
      <c r="AG34" s="43">
        <f>I34</f>
        <v>111</v>
      </c>
      <c r="AH34" s="43">
        <f>J34</f>
        <v>6</v>
      </c>
      <c r="AI34" s="312" t="s">
        <v>51</v>
      </c>
      <c r="AJ34" s="312"/>
      <c r="AK34" s="312"/>
      <c r="AL34" s="74">
        <f>Z34</f>
        <v>6</v>
      </c>
      <c r="AM34" s="75">
        <v>8</v>
      </c>
      <c r="AN34" s="75">
        <v>4</v>
      </c>
      <c r="AO34" s="76">
        <f t="shared" si="25"/>
        <v>24</v>
      </c>
      <c r="AP34" s="78">
        <f t="shared" si="5"/>
        <v>70</v>
      </c>
      <c r="AQ34" s="79">
        <f aca="true" t="shared" si="29" ref="AQ34:AQ41">E34</f>
        <v>2</v>
      </c>
      <c r="AR34" s="80">
        <f aca="true" t="shared" si="30" ref="AR34:AR41">F34</f>
        <v>1</v>
      </c>
      <c r="AS34" s="81">
        <v>42</v>
      </c>
      <c r="AT34" s="82">
        <v>48</v>
      </c>
      <c r="AU34" s="83" t="str">
        <f aca="true" t="shared" si="31" ref="AU34:AU41">TEXT(G34,"ДДДДДДД")</f>
        <v>вторник</v>
      </c>
      <c r="AV34" s="83" t="str">
        <f aca="true" t="shared" si="32" ref="AV34:AV41">TEXT(S34,"ДДДДДДД")</f>
        <v>вторник</v>
      </c>
      <c r="AW34" s="83" t="str">
        <f aca="true" t="shared" si="33" ref="AW34:AW41">TEXT(AE34,"ДДДДДДД")</f>
        <v>вторник</v>
      </c>
      <c r="AX34" s="84">
        <v>4</v>
      </c>
      <c r="AY34" s="85" t="str">
        <f aca="true" t="shared" si="34" ref="AY34:AY47">IF(AX34=3,"5-6",IF(AX34=4,"7-8","9-10"))</f>
        <v>7-8</v>
      </c>
      <c r="AZ34" s="86">
        <v>211</v>
      </c>
      <c r="BA34" s="87" t="s">
        <v>56</v>
      </c>
      <c r="BB34" s="88" t="s">
        <v>53</v>
      </c>
      <c r="BC34" s="89">
        <v>6</v>
      </c>
      <c r="BD34" s="60">
        <v>40</v>
      </c>
      <c r="BE34" s="61">
        <v>41</v>
      </c>
      <c r="BF34" s="62"/>
      <c r="BG34" s="62"/>
      <c r="BH34" s="63"/>
    </row>
    <row r="35" spans="1:60" s="116" customFormat="1" ht="54" customHeight="1">
      <c r="A35" s="180">
        <v>2</v>
      </c>
      <c r="B35" s="181" t="s">
        <v>91</v>
      </c>
      <c r="C35" s="117" t="s">
        <v>92</v>
      </c>
      <c r="D35" s="91" t="s">
        <v>93</v>
      </c>
      <c r="E35" s="118">
        <v>2</v>
      </c>
      <c r="F35" s="118">
        <v>1</v>
      </c>
      <c r="G35" s="69">
        <v>44840</v>
      </c>
      <c r="H35" s="182" t="s">
        <v>47</v>
      </c>
      <c r="I35" s="95">
        <v>507</v>
      </c>
      <c r="J35" s="95">
        <v>6</v>
      </c>
      <c r="K35" s="309" t="s">
        <v>49</v>
      </c>
      <c r="L35" s="309"/>
      <c r="M35" s="309"/>
      <c r="N35" s="96">
        <f t="shared" si="27"/>
        <v>6</v>
      </c>
      <c r="O35" s="97">
        <v>8</v>
      </c>
      <c r="P35" s="97">
        <v>3</v>
      </c>
      <c r="Q35" s="98">
        <f t="shared" si="0"/>
        <v>23</v>
      </c>
      <c r="R35" s="99"/>
      <c r="S35" s="44">
        <v>44875</v>
      </c>
      <c r="T35" s="183" t="s">
        <v>47</v>
      </c>
      <c r="U35" s="137">
        <v>507</v>
      </c>
      <c r="V35" s="137">
        <f t="shared" si="28"/>
        <v>6</v>
      </c>
      <c r="W35" s="308" t="s">
        <v>90</v>
      </c>
      <c r="X35" s="308"/>
      <c r="Y35" s="308"/>
      <c r="Z35" s="184">
        <v>6</v>
      </c>
      <c r="AA35" s="139">
        <v>8</v>
      </c>
      <c r="AB35" s="139">
        <v>3</v>
      </c>
      <c r="AC35" s="140">
        <f t="shared" si="3"/>
        <v>23</v>
      </c>
      <c r="AD35" s="141"/>
      <c r="AE35" s="44">
        <v>44917</v>
      </c>
      <c r="AF35" s="185" t="s">
        <v>60</v>
      </c>
      <c r="AG35" s="137">
        <v>507</v>
      </c>
      <c r="AH35" s="137">
        <v>6</v>
      </c>
      <c r="AI35" s="308" t="s">
        <v>51</v>
      </c>
      <c r="AJ35" s="308"/>
      <c r="AK35" s="308"/>
      <c r="AL35" s="108">
        <v>6</v>
      </c>
      <c r="AM35" s="105">
        <v>8</v>
      </c>
      <c r="AN35" s="105">
        <v>4</v>
      </c>
      <c r="AO35" s="106">
        <f t="shared" si="25"/>
        <v>24</v>
      </c>
      <c r="AP35" s="109">
        <f t="shared" si="5"/>
        <v>70</v>
      </c>
      <c r="AQ35" s="110">
        <f t="shared" si="29"/>
        <v>2</v>
      </c>
      <c r="AR35" s="111">
        <f t="shared" si="30"/>
        <v>1</v>
      </c>
      <c r="AS35" s="81">
        <v>42</v>
      </c>
      <c r="AT35" s="82">
        <v>48</v>
      </c>
      <c r="AU35" s="83" t="str">
        <f t="shared" si="31"/>
        <v>четверг</v>
      </c>
      <c r="AV35" s="83" t="str">
        <f t="shared" si="32"/>
        <v>четверг</v>
      </c>
      <c r="AW35" s="83" t="str">
        <f t="shared" si="33"/>
        <v>четверг</v>
      </c>
      <c r="AX35" s="112">
        <v>4</v>
      </c>
      <c r="AY35" s="85" t="str">
        <f t="shared" si="34"/>
        <v>7-8</v>
      </c>
      <c r="AZ35" s="86">
        <v>211</v>
      </c>
      <c r="BA35" s="113" t="str">
        <f aca="true" t="shared" si="35" ref="BA35:BA43">BA34</f>
        <v>107,111</v>
      </c>
      <c r="BB35" s="113" t="str">
        <f aca="true" t="shared" si="36" ref="BB35:BB43">BB34</f>
        <v>9,00-11,00</v>
      </c>
      <c r="BC35" s="114">
        <f aca="true" t="shared" si="37" ref="BC35:BC47">$BC$13</f>
        <v>6</v>
      </c>
      <c r="BD35" s="115">
        <f aca="true" t="shared" si="38" ref="BD35:BD43">BD34</f>
        <v>40</v>
      </c>
      <c r="BE35" s="115">
        <f>BE34</f>
        <v>41</v>
      </c>
      <c r="BF35" s="62"/>
      <c r="BG35" s="62"/>
      <c r="BH35" s="63"/>
    </row>
    <row r="36" spans="1:57" ht="39" customHeight="1">
      <c r="A36" s="180">
        <v>3</v>
      </c>
      <c r="B36" s="181" t="s">
        <v>94</v>
      </c>
      <c r="C36" s="117" t="s">
        <v>143</v>
      </c>
      <c r="D36" s="91" t="s">
        <v>95</v>
      </c>
      <c r="E36" s="118">
        <v>2</v>
      </c>
      <c r="F36" s="118">
        <v>1</v>
      </c>
      <c r="G36" s="150">
        <v>44845</v>
      </c>
      <c r="H36" s="94" t="s">
        <v>60</v>
      </c>
      <c r="I36" s="120">
        <v>507</v>
      </c>
      <c r="J36" s="120">
        <v>6</v>
      </c>
      <c r="K36" s="307" t="s">
        <v>49</v>
      </c>
      <c r="L36" s="307"/>
      <c r="M36" s="307"/>
      <c r="N36" s="96">
        <f t="shared" si="27"/>
        <v>6</v>
      </c>
      <c r="O36" s="96">
        <v>8</v>
      </c>
      <c r="P36" s="96">
        <v>3</v>
      </c>
      <c r="Q36" s="121">
        <f t="shared" si="0"/>
        <v>23</v>
      </c>
      <c r="R36" s="118"/>
      <c r="S36" s="42">
        <v>44880</v>
      </c>
      <c r="T36" s="101" t="str">
        <f aca="true" t="shared" si="39" ref="T36:T42">H36</f>
        <v> 1-2</v>
      </c>
      <c r="U36" s="101">
        <f>I36</f>
        <v>507</v>
      </c>
      <c r="V36" s="101">
        <f t="shared" si="28"/>
        <v>6</v>
      </c>
      <c r="W36" s="308" t="s">
        <v>90</v>
      </c>
      <c r="X36" s="308"/>
      <c r="Y36" s="308"/>
      <c r="Z36" s="123">
        <f aca="true" t="shared" si="40" ref="Z36:Z42">N36</f>
        <v>6</v>
      </c>
      <c r="AA36" s="124">
        <v>8</v>
      </c>
      <c r="AB36" s="124">
        <v>3</v>
      </c>
      <c r="AC36" s="125">
        <f t="shared" si="3"/>
        <v>23</v>
      </c>
      <c r="AD36" s="126"/>
      <c r="AE36" s="122">
        <v>44915</v>
      </c>
      <c r="AF36" s="101" t="str">
        <f aca="true" t="shared" si="41" ref="AF36:AF42">H36</f>
        <v> 1-2</v>
      </c>
      <c r="AG36" s="101">
        <f aca="true" t="shared" si="42" ref="AG36:AG42">I36</f>
        <v>507</v>
      </c>
      <c r="AH36" s="101">
        <f aca="true" t="shared" si="43" ref="AH36:AH42">J36</f>
        <v>6</v>
      </c>
      <c r="AI36" s="308" t="s">
        <v>51</v>
      </c>
      <c r="AJ36" s="308"/>
      <c r="AK36" s="308"/>
      <c r="AL36" s="123">
        <f aca="true" t="shared" si="44" ref="AL36:AL42">Z36</f>
        <v>6</v>
      </c>
      <c r="AM36" s="124">
        <v>8</v>
      </c>
      <c r="AN36" s="124">
        <v>4</v>
      </c>
      <c r="AO36" s="125">
        <f t="shared" si="25"/>
        <v>24</v>
      </c>
      <c r="AP36" s="127">
        <f t="shared" si="5"/>
        <v>70</v>
      </c>
      <c r="AQ36" s="110">
        <f t="shared" si="29"/>
        <v>2</v>
      </c>
      <c r="AR36" s="111">
        <f t="shared" si="30"/>
        <v>1</v>
      </c>
      <c r="AS36" s="81">
        <v>42</v>
      </c>
      <c r="AT36" s="82">
        <v>35</v>
      </c>
      <c r="AU36" s="83" t="str">
        <f t="shared" si="31"/>
        <v>вторник</v>
      </c>
      <c r="AV36" s="83" t="str">
        <f t="shared" si="32"/>
        <v>вторник</v>
      </c>
      <c r="AW36" s="83" t="str">
        <f t="shared" si="33"/>
        <v>вторник</v>
      </c>
      <c r="AX36" s="112">
        <v>4</v>
      </c>
      <c r="AY36" s="85" t="str">
        <f t="shared" si="34"/>
        <v>7-8</v>
      </c>
      <c r="AZ36" s="86">
        <v>211</v>
      </c>
      <c r="BA36" s="113" t="str">
        <f t="shared" si="35"/>
        <v>107,111</v>
      </c>
      <c r="BB36" s="113" t="str">
        <f t="shared" si="36"/>
        <v>9,00-11,00</v>
      </c>
      <c r="BC36" s="114">
        <f t="shared" si="37"/>
        <v>6</v>
      </c>
      <c r="BD36" s="115">
        <f t="shared" si="38"/>
        <v>40</v>
      </c>
      <c r="BE36" s="115">
        <f aca="true" t="shared" si="45" ref="BE36:BE42">BE34</f>
        <v>41</v>
      </c>
    </row>
    <row r="37" spans="1:57" ht="50.25" customHeight="1">
      <c r="A37" s="180">
        <v>4</v>
      </c>
      <c r="B37" s="181" t="s">
        <v>96</v>
      </c>
      <c r="C37" s="117" t="s">
        <v>45</v>
      </c>
      <c r="D37" s="91" t="s">
        <v>87</v>
      </c>
      <c r="E37" s="118">
        <v>2</v>
      </c>
      <c r="F37" s="118">
        <v>1</v>
      </c>
      <c r="G37" s="69">
        <v>44841</v>
      </c>
      <c r="H37" s="38" t="s">
        <v>47</v>
      </c>
      <c r="I37" s="133">
        <v>504</v>
      </c>
      <c r="J37" s="133">
        <v>6</v>
      </c>
      <c r="K37" s="309" t="s">
        <v>49</v>
      </c>
      <c r="L37" s="309"/>
      <c r="M37" s="309"/>
      <c r="N37" s="134">
        <f t="shared" si="27"/>
        <v>6</v>
      </c>
      <c r="O37" s="134">
        <v>8</v>
      </c>
      <c r="P37" s="134">
        <v>3</v>
      </c>
      <c r="Q37" s="135">
        <f t="shared" si="0"/>
        <v>23</v>
      </c>
      <c r="R37" s="136"/>
      <c r="S37" s="44">
        <v>44876</v>
      </c>
      <c r="T37" s="137" t="str">
        <f t="shared" si="39"/>
        <v> 3-4</v>
      </c>
      <c r="U37" s="137">
        <f>I37</f>
        <v>504</v>
      </c>
      <c r="V37" s="137">
        <f t="shared" si="28"/>
        <v>6</v>
      </c>
      <c r="W37" s="308" t="s">
        <v>90</v>
      </c>
      <c r="X37" s="308"/>
      <c r="Y37" s="308"/>
      <c r="Z37" s="74">
        <f t="shared" si="40"/>
        <v>6</v>
      </c>
      <c r="AA37" s="75">
        <v>8</v>
      </c>
      <c r="AB37" s="75">
        <v>3</v>
      </c>
      <c r="AC37" s="76">
        <f t="shared" si="3"/>
        <v>23</v>
      </c>
      <c r="AD37" s="77"/>
      <c r="AE37" s="44">
        <v>44918</v>
      </c>
      <c r="AF37" s="73" t="str">
        <f t="shared" si="41"/>
        <v> 3-4</v>
      </c>
      <c r="AG37" s="73">
        <f t="shared" si="42"/>
        <v>504</v>
      </c>
      <c r="AH37" s="73">
        <f t="shared" si="43"/>
        <v>6</v>
      </c>
      <c r="AI37" s="308" t="s">
        <v>51</v>
      </c>
      <c r="AJ37" s="308"/>
      <c r="AK37" s="308"/>
      <c r="AL37" s="74">
        <f t="shared" si="44"/>
        <v>6</v>
      </c>
      <c r="AM37" s="75">
        <v>8</v>
      </c>
      <c r="AN37" s="75">
        <v>4</v>
      </c>
      <c r="AO37" s="76">
        <f t="shared" si="25"/>
        <v>24</v>
      </c>
      <c r="AP37" s="78">
        <f t="shared" si="5"/>
        <v>70</v>
      </c>
      <c r="AQ37" s="110">
        <f t="shared" si="29"/>
        <v>2</v>
      </c>
      <c r="AR37" s="111">
        <f t="shared" si="30"/>
        <v>1</v>
      </c>
      <c r="AS37" s="81">
        <v>42</v>
      </c>
      <c r="AT37" s="82">
        <v>35</v>
      </c>
      <c r="AU37" s="83" t="str">
        <f t="shared" si="31"/>
        <v>пятница</v>
      </c>
      <c r="AV37" s="83" t="str">
        <f t="shared" si="32"/>
        <v>пятница</v>
      </c>
      <c r="AW37" s="83" t="str">
        <f t="shared" si="33"/>
        <v>пятница</v>
      </c>
      <c r="AX37" s="112">
        <v>5</v>
      </c>
      <c r="AY37" s="85" t="str">
        <f t="shared" si="34"/>
        <v>9-10</v>
      </c>
      <c r="AZ37" s="86">
        <v>211</v>
      </c>
      <c r="BA37" s="113" t="str">
        <f t="shared" si="35"/>
        <v>107,111</v>
      </c>
      <c r="BB37" s="113" t="str">
        <f t="shared" si="36"/>
        <v>9,00-11,00</v>
      </c>
      <c r="BC37" s="114">
        <f t="shared" si="37"/>
        <v>6</v>
      </c>
      <c r="BD37" s="115">
        <f t="shared" si="38"/>
        <v>40</v>
      </c>
      <c r="BE37" s="115">
        <f t="shared" si="45"/>
        <v>41</v>
      </c>
    </row>
    <row r="38" spans="1:57" ht="55.5" customHeight="1">
      <c r="A38" s="180">
        <v>5</v>
      </c>
      <c r="B38" s="181" t="s">
        <v>97</v>
      </c>
      <c r="C38" s="117" t="s">
        <v>168</v>
      </c>
      <c r="D38" s="91" t="s">
        <v>98</v>
      </c>
      <c r="E38" s="118">
        <v>2</v>
      </c>
      <c r="F38" s="118">
        <v>1</v>
      </c>
      <c r="G38" s="150">
        <v>44838</v>
      </c>
      <c r="H38" s="38" t="s">
        <v>70</v>
      </c>
      <c r="I38" s="120">
        <v>507</v>
      </c>
      <c r="J38" s="120">
        <v>6</v>
      </c>
      <c r="K38" s="307" t="s">
        <v>49</v>
      </c>
      <c r="L38" s="307"/>
      <c r="M38" s="307"/>
      <c r="N38" s="96">
        <f t="shared" si="27"/>
        <v>6</v>
      </c>
      <c r="O38" s="96">
        <v>8</v>
      </c>
      <c r="P38" s="96">
        <v>3</v>
      </c>
      <c r="Q38" s="121">
        <f t="shared" si="0"/>
        <v>23</v>
      </c>
      <c r="R38" s="118"/>
      <c r="S38" s="122">
        <v>44880</v>
      </c>
      <c r="T38" s="101" t="str">
        <f t="shared" si="39"/>
        <v> 5-6</v>
      </c>
      <c r="U38" s="101">
        <v>201</v>
      </c>
      <c r="V38" s="101">
        <f t="shared" si="28"/>
        <v>6</v>
      </c>
      <c r="W38" s="308" t="s">
        <v>90</v>
      </c>
      <c r="X38" s="308"/>
      <c r="Y38" s="308"/>
      <c r="Z38" s="123">
        <f t="shared" si="40"/>
        <v>6</v>
      </c>
      <c r="AA38" s="124">
        <v>8</v>
      </c>
      <c r="AB38" s="124">
        <v>3</v>
      </c>
      <c r="AC38" s="125">
        <f t="shared" si="3"/>
        <v>23</v>
      </c>
      <c r="AD38" s="126"/>
      <c r="AE38" s="122">
        <v>44922</v>
      </c>
      <c r="AF38" s="101" t="str">
        <f t="shared" si="41"/>
        <v> 5-6</v>
      </c>
      <c r="AG38" s="101">
        <f t="shared" si="42"/>
        <v>507</v>
      </c>
      <c r="AH38" s="101">
        <f t="shared" si="43"/>
        <v>6</v>
      </c>
      <c r="AI38" s="308" t="s">
        <v>51</v>
      </c>
      <c r="AJ38" s="308"/>
      <c r="AK38" s="308"/>
      <c r="AL38" s="123">
        <f t="shared" si="44"/>
        <v>6</v>
      </c>
      <c r="AM38" s="124">
        <v>8</v>
      </c>
      <c r="AN38" s="124">
        <v>4</v>
      </c>
      <c r="AO38" s="125">
        <f t="shared" si="25"/>
        <v>24</v>
      </c>
      <c r="AP38" s="127">
        <f t="shared" si="5"/>
        <v>70</v>
      </c>
      <c r="AQ38" s="110">
        <f t="shared" si="29"/>
        <v>2</v>
      </c>
      <c r="AR38" s="111">
        <f t="shared" si="30"/>
        <v>1</v>
      </c>
      <c r="AS38" s="81">
        <v>42</v>
      </c>
      <c r="AT38" s="82">
        <v>35</v>
      </c>
      <c r="AU38" s="83" t="str">
        <f t="shared" si="31"/>
        <v>вторник</v>
      </c>
      <c r="AV38" s="83" t="str">
        <f t="shared" si="32"/>
        <v>вторник</v>
      </c>
      <c r="AW38" s="83" t="str">
        <f t="shared" si="33"/>
        <v>вторник</v>
      </c>
      <c r="AX38" s="112">
        <v>5</v>
      </c>
      <c r="AY38" s="85" t="str">
        <f t="shared" si="34"/>
        <v>9-10</v>
      </c>
      <c r="AZ38" s="86">
        <v>211</v>
      </c>
      <c r="BA38" s="113" t="str">
        <f t="shared" si="35"/>
        <v>107,111</v>
      </c>
      <c r="BB38" s="113" t="str">
        <f t="shared" si="36"/>
        <v>9,00-11,00</v>
      </c>
      <c r="BC38" s="114">
        <f t="shared" si="37"/>
        <v>6</v>
      </c>
      <c r="BD38" s="115">
        <f t="shared" si="38"/>
        <v>40</v>
      </c>
      <c r="BE38" s="115">
        <f t="shared" si="45"/>
        <v>41</v>
      </c>
    </row>
    <row r="39" spans="1:57" ht="30.75" customHeight="1">
      <c r="A39" s="180">
        <v>6</v>
      </c>
      <c r="B39" s="181" t="s">
        <v>99</v>
      </c>
      <c r="C39" s="117" t="s">
        <v>58</v>
      </c>
      <c r="D39" s="91" t="s">
        <v>93</v>
      </c>
      <c r="E39" s="118">
        <v>2</v>
      </c>
      <c r="F39" s="118">
        <v>1</v>
      </c>
      <c r="G39" s="132">
        <v>44841</v>
      </c>
      <c r="H39" s="38" t="s">
        <v>70</v>
      </c>
      <c r="I39" s="120">
        <v>106</v>
      </c>
      <c r="J39" s="120">
        <v>6</v>
      </c>
      <c r="K39" s="309" t="s">
        <v>49</v>
      </c>
      <c r="L39" s="309"/>
      <c r="M39" s="309"/>
      <c r="N39" s="96">
        <f t="shared" si="27"/>
        <v>6</v>
      </c>
      <c r="O39" s="96">
        <v>8</v>
      </c>
      <c r="P39" s="96">
        <v>3</v>
      </c>
      <c r="Q39" s="121">
        <f t="shared" si="0"/>
        <v>23</v>
      </c>
      <c r="R39" s="118"/>
      <c r="S39" s="122">
        <v>44883</v>
      </c>
      <c r="T39" s="101" t="str">
        <f t="shared" si="39"/>
        <v> 5-6</v>
      </c>
      <c r="U39" s="101">
        <f>I39</f>
        <v>106</v>
      </c>
      <c r="V39" s="101">
        <f t="shared" si="28"/>
        <v>6</v>
      </c>
      <c r="W39" s="308" t="s">
        <v>90</v>
      </c>
      <c r="X39" s="308"/>
      <c r="Y39" s="308"/>
      <c r="Z39" s="123">
        <f t="shared" si="40"/>
        <v>6</v>
      </c>
      <c r="AA39" s="124">
        <v>8</v>
      </c>
      <c r="AB39" s="124">
        <v>3</v>
      </c>
      <c r="AC39" s="125">
        <f t="shared" si="3"/>
        <v>23</v>
      </c>
      <c r="AD39" s="126"/>
      <c r="AE39" s="122">
        <v>44918</v>
      </c>
      <c r="AF39" s="101" t="str">
        <f t="shared" si="41"/>
        <v> 5-6</v>
      </c>
      <c r="AG39" s="101">
        <f t="shared" si="42"/>
        <v>106</v>
      </c>
      <c r="AH39" s="101">
        <f t="shared" si="43"/>
        <v>6</v>
      </c>
      <c r="AI39" s="308" t="s">
        <v>51</v>
      </c>
      <c r="AJ39" s="308"/>
      <c r="AK39" s="308"/>
      <c r="AL39" s="123">
        <f t="shared" si="44"/>
        <v>6</v>
      </c>
      <c r="AM39" s="124">
        <v>8</v>
      </c>
      <c r="AN39" s="124">
        <v>4</v>
      </c>
      <c r="AO39" s="125">
        <f t="shared" si="25"/>
        <v>24</v>
      </c>
      <c r="AP39" s="127">
        <f t="shared" si="5"/>
        <v>70</v>
      </c>
      <c r="AQ39" s="110">
        <f t="shared" si="29"/>
        <v>2</v>
      </c>
      <c r="AR39" s="111">
        <f t="shared" si="30"/>
        <v>1</v>
      </c>
      <c r="AS39" s="81">
        <v>42</v>
      </c>
      <c r="AT39" s="82">
        <v>35</v>
      </c>
      <c r="AU39" s="83" t="str">
        <f t="shared" si="31"/>
        <v>пятница</v>
      </c>
      <c r="AV39" s="83" t="str">
        <f t="shared" si="32"/>
        <v>пятница</v>
      </c>
      <c r="AW39" s="83" t="str">
        <f t="shared" si="33"/>
        <v>пятница</v>
      </c>
      <c r="AX39" s="112">
        <v>4</v>
      </c>
      <c r="AY39" s="85" t="str">
        <f t="shared" si="34"/>
        <v>7-8</v>
      </c>
      <c r="AZ39" s="86">
        <v>211</v>
      </c>
      <c r="BA39" s="113" t="str">
        <f t="shared" si="35"/>
        <v>107,111</v>
      </c>
      <c r="BB39" s="113" t="str">
        <f t="shared" si="36"/>
        <v>9,00-11,00</v>
      </c>
      <c r="BC39" s="114">
        <f t="shared" si="37"/>
        <v>6</v>
      </c>
      <c r="BD39" s="115">
        <f t="shared" si="38"/>
        <v>40</v>
      </c>
      <c r="BE39" s="115">
        <f t="shared" si="45"/>
        <v>41</v>
      </c>
    </row>
    <row r="40" spans="1:57" ht="37.5" customHeight="1">
      <c r="A40" s="180">
        <v>7</v>
      </c>
      <c r="B40" s="181" t="s">
        <v>100</v>
      </c>
      <c r="C40" s="117" t="s">
        <v>65</v>
      </c>
      <c r="D40" s="91" t="s">
        <v>101</v>
      </c>
      <c r="E40" s="118">
        <v>2</v>
      </c>
      <c r="F40" s="118">
        <v>1</v>
      </c>
      <c r="G40" s="150">
        <v>44840</v>
      </c>
      <c r="H40" s="38" t="s">
        <v>70</v>
      </c>
      <c r="I40" s="133">
        <v>504</v>
      </c>
      <c r="J40" s="133">
        <v>6</v>
      </c>
      <c r="K40" s="307" t="s">
        <v>49</v>
      </c>
      <c r="L40" s="307"/>
      <c r="M40" s="307"/>
      <c r="N40" s="134">
        <f t="shared" si="27"/>
        <v>6</v>
      </c>
      <c r="O40" s="134">
        <v>8</v>
      </c>
      <c r="P40" s="134">
        <v>3</v>
      </c>
      <c r="Q40" s="135">
        <f t="shared" si="0"/>
        <v>23</v>
      </c>
      <c r="R40" s="136"/>
      <c r="S40" s="122">
        <v>44882</v>
      </c>
      <c r="T40" s="137" t="str">
        <f t="shared" si="39"/>
        <v> 5-6</v>
      </c>
      <c r="U40" s="137">
        <f>I40</f>
        <v>504</v>
      </c>
      <c r="V40" s="137">
        <f t="shared" si="28"/>
        <v>6</v>
      </c>
      <c r="W40" s="308" t="s">
        <v>90</v>
      </c>
      <c r="X40" s="308"/>
      <c r="Y40" s="308"/>
      <c r="Z40" s="138">
        <f t="shared" si="40"/>
        <v>6</v>
      </c>
      <c r="AA40" s="139">
        <v>8</v>
      </c>
      <c r="AB40" s="139">
        <v>3</v>
      </c>
      <c r="AC40" s="140">
        <f t="shared" si="3"/>
        <v>23</v>
      </c>
      <c r="AD40" s="141"/>
      <c r="AE40" s="142">
        <v>44917</v>
      </c>
      <c r="AF40" s="137" t="str">
        <f t="shared" si="41"/>
        <v> 5-6</v>
      </c>
      <c r="AG40" s="137">
        <f t="shared" si="42"/>
        <v>504</v>
      </c>
      <c r="AH40" s="137">
        <f t="shared" si="43"/>
        <v>6</v>
      </c>
      <c r="AI40" s="308" t="s">
        <v>51</v>
      </c>
      <c r="AJ40" s="308"/>
      <c r="AK40" s="308"/>
      <c r="AL40" s="138">
        <f t="shared" si="44"/>
        <v>6</v>
      </c>
      <c r="AM40" s="139">
        <v>8</v>
      </c>
      <c r="AN40" s="139">
        <v>4</v>
      </c>
      <c r="AO40" s="140">
        <f t="shared" si="25"/>
        <v>24</v>
      </c>
      <c r="AP40" s="143">
        <f t="shared" si="5"/>
        <v>70</v>
      </c>
      <c r="AQ40" s="110">
        <f t="shared" si="29"/>
        <v>2</v>
      </c>
      <c r="AR40" s="111">
        <f t="shared" si="30"/>
        <v>1</v>
      </c>
      <c r="AS40" s="81">
        <v>42</v>
      </c>
      <c r="AT40" s="82">
        <v>35</v>
      </c>
      <c r="AU40" s="83" t="str">
        <f t="shared" si="31"/>
        <v>четверг</v>
      </c>
      <c r="AV40" s="83" t="str">
        <f t="shared" si="32"/>
        <v>четверг</v>
      </c>
      <c r="AW40" s="83" t="str">
        <f t="shared" si="33"/>
        <v>четверг</v>
      </c>
      <c r="AX40" s="112">
        <v>4</v>
      </c>
      <c r="AY40" s="85" t="str">
        <f t="shared" si="34"/>
        <v>7-8</v>
      </c>
      <c r="AZ40" s="86">
        <v>211</v>
      </c>
      <c r="BA40" s="113" t="str">
        <f t="shared" si="35"/>
        <v>107,111</v>
      </c>
      <c r="BB40" s="113" t="str">
        <f t="shared" si="36"/>
        <v>9,00-11,00</v>
      </c>
      <c r="BC40" s="114">
        <f t="shared" si="37"/>
        <v>6</v>
      </c>
      <c r="BD40" s="115">
        <f t="shared" si="38"/>
        <v>40</v>
      </c>
      <c r="BE40" s="115">
        <f t="shared" si="45"/>
        <v>41</v>
      </c>
    </row>
    <row r="41" spans="1:57" ht="32.25" customHeight="1">
      <c r="A41" s="180">
        <v>8</v>
      </c>
      <c r="B41" s="181" t="s">
        <v>102</v>
      </c>
      <c r="C41" s="117" t="s">
        <v>58</v>
      </c>
      <c r="D41" s="91" t="s">
        <v>103</v>
      </c>
      <c r="E41" s="118">
        <v>2</v>
      </c>
      <c r="F41" s="118">
        <v>1</v>
      </c>
      <c r="G41" s="119">
        <v>44839</v>
      </c>
      <c r="H41" s="38" t="s">
        <v>47</v>
      </c>
      <c r="I41" s="120">
        <v>212</v>
      </c>
      <c r="J41" s="120">
        <v>6</v>
      </c>
      <c r="K41" s="309" t="s">
        <v>49</v>
      </c>
      <c r="L41" s="309"/>
      <c r="M41" s="309"/>
      <c r="N41" s="96">
        <f t="shared" si="27"/>
        <v>6</v>
      </c>
      <c r="O41" s="96">
        <v>8</v>
      </c>
      <c r="P41" s="96">
        <v>3</v>
      </c>
      <c r="Q41" s="121">
        <f t="shared" si="0"/>
        <v>23</v>
      </c>
      <c r="R41" s="118"/>
      <c r="S41" s="122">
        <v>44881</v>
      </c>
      <c r="T41" s="101" t="str">
        <f t="shared" si="39"/>
        <v> 3-4</v>
      </c>
      <c r="U41" s="101">
        <f>I41</f>
        <v>212</v>
      </c>
      <c r="V41" s="101">
        <f t="shared" si="28"/>
        <v>6</v>
      </c>
      <c r="W41" s="308" t="s">
        <v>90</v>
      </c>
      <c r="X41" s="308"/>
      <c r="Y41" s="308"/>
      <c r="Z41" s="123">
        <f t="shared" si="40"/>
        <v>6</v>
      </c>
      <c r="AA41" s="124">
        <v>8</v>
      </c>
      <c r="AB41" s="124">
        <v>3</v>
      </c>
      <c r="AC41" s="125">
        <f t="shared" si="3"/>
        <v>23</v>
      </c>
      <c r="AD41" s="126"/>
      <c r="AE41" s="122">
        <v>44923</v>
      </c>
      <c r="AF41" s="101" t="str">
        <f t="shared" si="41"/>
        <v> 3-4</v>
      </c>
      <c r="AG41" s="101">
        <f t="shared" si="42"/>
        <v>212</v>
      </c>
      <c r="AH41" s="101">
        <f t="shared" si="43"/>
        <v>6</v>
      </c>
      <c r="AI41" s="308" t="s">
        <v>51</v>
      </c>
      <c r="AJ41" s="308"/>
      <c r="AK41" s="308"/>
      <c r="AL41" s="123">
        <f t="shared" si="44"/>
        <v>6</v>
      </c>
      <c r="AM41" s="124">
        <v>8</v>
      </c>
      <c r="AN41" s="124">
        <v>4</v>
      </c>
      <c r="AO41" s="125">
        <f t="shared" si="25"/>
        <v>24</v>
      </c>
      <c r="AP41" s="127">
        <f t="shared" si="5"/>
        <v>70</v>
      </c>
      <c r="AQ41" s="148">
        <f t="shared" si="29"/>
        <v>2</v>
      </c>
      <c r="AR41" s="149">
        <f t="shared" si="30"/>
        <v>1</v>
      </c>
      <c r="AS41" s="81">
        <v>42</v>
      </c>
      <c r="AT41" s="82">
        <v>35</v>
      </c>
      <c r="AU41" s="83" t="str">
        <f t="shared" si="31"/>
        <v>среда</v>
      </c>
      <c r="AV41" s="83" t="str">
        <f t="shared" si="32"/>
        <v>среда</v>
      </c>
      <c r="AW41" s="83" t="str">
        <f t="shared" si="33"/>
        <v>среда</v>
      </c>
      <c r="AX41" s="112">
        <v>4</v>
      </c>
      <c r="AY41" s="85" t="str">
        <f t="shared" si="34"/>
        <v>7-8</v>
      </c>
      <c r="AZ41" s="86">
        <v>211</v>
      </c>
      <c r="BA41" s="113" t="str">
        <f t="shared" si="35"/>
        <v>107,111</v>
      </c>
      <c r="BB41" s="113" t="str">
        <f t="shared" si="36"/>
        <v>9,00-11,00</v>
      </c>
      <c r="BC41" s="114">
        <f t="shared" si="37"/>
        <v>6</v>
      </c>
      <c r="BD41" s="115">
        <f t="shared" si="38"/>
        <v>40</v>
      </c>
      <c r="BE41" s="115">
        <f t="shared" si="45"/>
        <v>41</v>
      </c>
    </row>
    <row r="42" spans="1:57" ht="42.75" customHeight="1">
      <c r="A42" s="180">
        <v>9</v>
      </c>
      <c r="B42" s="181" t="s">
        <v>104</v>
      </c>
      <c r="C42" s="186" t="s">
        <v>65</v>
      </c>
      <c r="D42" s="92" t="s">
        <v>74</v>
      </c>
      <c r="E42" s="99">
        <v>2</v>
      </c>
      <c r="F42" s="99">
        <v>1</v>
      </c>
      <c r="G42" s="150">
        <v>44839</v>
      </c>
      <c r="H42" s="38" t="s">
        <v>70</v>
      </c>
      <c r="I42" s="133">
        <v>204</v>
      </c>
      <c r="J42" s="133">
        <v>6</v>
      </c>
      <c r="K42" s="307" t="s">
        <v>49</v>
      </c>
      <c r="L42" s="307"/>
      <c r="M42" s="307"/>
      <c r="N42" s="134">
        <f>BC41</f>
        <v>6</v>
      </c>
      <c r="O42" s="134">
        <v>8</v>
      </c>
      <c r="P42" s="134">
        <v>3</v>
      </c>
      <c r="Q42" s="135">
        <f t="shared" si="0"/>
        <v>23</v>
      </c>
      <c r="R42" s="136"/>
      <c r="S42" s="122">
        <v>44881</v>
      </c>
      <c r="T42" s="137" t="str">
        <f t="shared" si="39"/>
        <v> 5-6</v>
      </c>
      <c r="U42" s="137">
        <f>I42</f>
        <v>204</v>
      </c>
      <c r="V42" s="137">
        <f t="shared" si="28"/>
        <v>6</v>
      </c>
      <c r="W42" s="313" t="s">
        <v>90</v>
      </c>
      <c r="X42" s="313"/>
      <c r="Y42" s="313"/>
      <c r="Z42" s="138">
        <f t="shared" si="40"/>
        <v>6</v>
      </c>
      <c r="AA42" s="139">
        <v>8</v>
      </c>
      <c r="AB42" s="139">
        <v>3</v>
      </c>
      <c r="AC42" s="140">
        <f t="shared" si="3"/>
        <v>23</v>
      </c>
      <c r="AD42" s="141"/>
      <c r="AE42" s="122">
        <v>44923</v>
      </c>
      <c r="AF42" s="137" t="str">
        <f t="shared" si="41"/>
        <v> 5-6</v>
      </c>
      <c r="AG42" s="137">
        <f t="shared" si="42"/>
        <v>204</v>
      </c>
      <c r="AH42" s="137">
        <f t="shared" si="43"/>
        <v>6</v>
      </c>
      <c r="AI42" s="308" t="s">
        <v>51</v>
      </c>
      <c r="AJ42" s="308"/>
      <c r="AK42" s="308"/>
      <c r="AL42" s="138">
        <f t="shared" si="44"/>
        <v>6</v>
      </c>
      <c r="AM42" s="139">
        <v>8</v>
      </c>
      <c r="AN42" s="139">
        <v>4</v>
      </c>
      <c r="AO42" s="140">
        <f t="shared" si="25"/>
        <v>24</v>
      </c>
      <c r="AP42" s="143">
        <f t="shared" si="5"/>
        <v>70</v>
      </c>
      <c r="AQ42" s="148" t="e">
        <f>#REF!</f>
        <v>#REF!</v>
      </c>
      <c r="AR42" s="187" t="e">
        <f>#REF!</f>
        <v>#REF!</v>
      </c>
      <c r="AS42" s="82">
        <v>42</v>
      </c>
      <c r="AT42" s="82">
        <v>35</v>
      </c>
      <c r="AU42" s="83" t="e">
        <f>TEXT(#REF!,"ДДДДДДД")</f>
        <v>#REF!</v>
      </c>
      <c r="AV42" s="83" t="e">
        <f>TEXT(#REF!,"ДДДДДДД")</f>
        <v>#REF!</v>
      </c>
      <c r="AW42" s="83" t="e">
        <f>TEXT(#REF!,"ДДДДДДД")</f>
        <v>#REF!</v>
      </c>
      <c r="AX42" s="188">
        <v>5</v>
      </c>
      <c r="AY42" s="189" t="str">
        <f t="shared" si="34"/>
        <v>9-10</v>
      </c>
      <c r="AZ42" s="190">
        <v>211</v>
      </c>
      <c r="BA42" s="113" t="str">
        <f t="shared" si="35"/>
        <v>107,111</v>
      </c>
      <c r="BB42" s="113" t="str">
        <f t="shared" si="36"/>
        <v>9,00-11,00</v>
      </c>
      <c r="BC42" s="191">
        <f t="shared" si="37"/>
        <v>6</v>
      </c>
      <c r="BD42" s="115">
        <f t="shared" si="38"/>
        <v>40</v>
      </c>
      <c r="BE42" s="115">
        <f t="shared" si="45"/>
        <v>41</v>
      </c>
    </row>
    <row r="43" spans="1:57" ht="84.75" customHeight="1">
      <c r="A43" s="192">
        <v>10</v>
      </c>
      <c r="B43" s="193" t="s">
        <v>78</v>
      </c>
      <c r="C43" s="117" t="s">
        <v>79</v>
      </c>
      <c r="D43" s="194" t="s">
        <v>172</v>
      </c>
      <c r="E43" s="195">
        <v>2</v>
      </c>
      <c r="F43" s="195">
        <v>1</v>
      </c>
      <c r="G43" s="314" t="s">
        <v>105</v>
      </c>
      <c r="H43" s="314"/>
      <c r="I43" s="314"/>
      <c r="J43" s="314"/>
      <c r="K43" s="314"/>
      <c r="L43" s="314"/>
      <c r="M43" s="314"/>
      <c r="N43" s="314"/>
      <c r="O43" s="96">
        <v>20</v>
      </c>
      <c r="P43" s="96">
        <v>3</v>
      </c>
      <c r="Q43" s="121">
        <f t="shared" si="0"/>
        <v>23</v>
      </c>
      <c r="R43" s="118"/>
      <c r="S43" s="315" t="s">
        <v>106</v>
      </c>
      <c r="T43" s="315"/>
      <c r="U43" s="315"/>
      <c r="V43" s="315"/>
      <c r="W43" s="315"/>
      <c r="X43" s="315"/>
      <c r="Y43" s="315"/>
      <c r="Z43" s="315"/>
      <c r="AA43" s="124">
        <v>20</v>
      </c>
      <c r="AB43" s="124">
        <v>3</v>
      </c>
      <c r="AC43" s="125">
        <f t="shared" si="3"/>
        <v>23</v>
      </c>
      <c r="AD43" s="126"/>
      <c r="AE43" s="311" t="s">
        <v>107</v>
      </c>
      <c r="AF43" s="311"/>
      <c r="AG43" s="311"/>
      <c r="AH43" s="311"/>
      <c r="AI43" s="311"/>
      <c r="AJ43" s="311"/>
      <c r="AK43" s="311"/>
      <c r="AL43" s="311"/>
      <c r="AM43" s="124">
        <v>20</v>
      </c>
      <c r="AN43" s="124">
        <v>4</v>
      </c>
      <c r="AO43" s="125">
        <f t="shared" si="25"/>
        <v>24</v>
      </c>
      <c r="AP43" s="127">
        <f t="shared" si="5"/>
        <v>70</v>
      </c>
      <c r="AQ43" s="110">
        <f>E44</f>
        <v>2</v>
      </c>
      <c r="AR43" s="197">
        <f>F44</f>
        <v>1</v>
      </c>
      <c r="AS43" s="82">
        <v>42</v>
      </c>
      <c r="AT43" s="82">
        <v>35</v>
      </c>
      <c r="AU43" s="83" t="str">
        <f>TEXT(G44,"ДДДДДДД")</f>
        <v>понедельник</v>
      </c>
      <c r="AV43" s="83" t="str">
        <f>TEXT(S44,"ДДДДДДД")</f>
        <v>понедельник</v>
      </c>
      <c r="AW43" s="83" t="str">
        <f>TEXT(AE44,"ДДДДДДД")</f>
        <v>понедельник</v>
      </c>
      <c r="AX43" s="112">
        <v>4</v>
      </c>
      <c r="AY43" s="85" t="str">
        <f t="shared" si="34"/>
        <v>7-8</v>
      </c>
      <c r="AZ43" s="86">
        <v>201</v>
      </c>
      <c r="BA43" s="113" t="str">
        <f t="shared" si="35"/>
        <v>107,111</v>
      </c>
      <c r="BB43" s="113" t="str">
        <f t="shared" si="36"/>
        <v>9,00-11,00</v>
      </c>
      <c r="BC43" s="114">
        <f t="shared" si="37"/>
        <v>6</v>
      </c>
      <c r="BD43" s="115">
        <f t="shared" si="38"/>
        <v>40</v>
      </c>
      <c r="BE43" s="115" t="e">
        <f>#REF!</f>
        <v>#REF!</v>
      </c>
    </row>
    <row r="44" spans="1:57" ht="50.25" customHeight="1">
      <c r="A44" s="147">
        <v>11</v>
      </c>
      <c r="B44" s="181" t="s">
        <v>44</v>
      </c>
      <c r="C44" s="117" t="s">
        <v>45</v>
      </c>
      <c r="D44" s="178" t="s">
        <v>108</v>
      </c>
      <c r="E44" s="118">
        <v>2</v>
      </c>
      <c r="F44" s="118">
        <v>1</v>
      </c>
      <c r="G44" s="198">
        <v>44844</v>
      </c>
      <c r="H44" s="199" t="s">
        <v>47</v>
      </c>
      <c r="I44" s="120" t="s">
        <v>109</v>
      </c>
      <c r="J44" s="120">
        <v>6</v>
      </c>
      <c r="K44" s="309" t="s">
        <v>49</v>
      </c>
      <c r="L44" s="309"/>
      <c r="M44" s="309"/>
      <c r="N44" s="96">
        <f>BC42</f>
        <v>6</v>
      </c>
      <c r="O44" s="96">
        <v>8</v>
      </c>
      <c r="P44" s="96">
        <v>3</v>
      </c>
      <c r="Q44" s="121">
        <f t="shared" si="0"/>
        <v>23</v>
      </c>
      <c r="R44" s="118"/>
      <c r="S44" s="122">
        <v>44879</v>
      </c>
      <c r="T44" s="101" t="str">
        <f aca="true" t="shared" si="46" ref="T44:T52">H44</f>
        <v> 3-4</v>
      </c>
      <c r="U44" s="101" t="str">
        <f aca="true" t="shared" si="47" ref="U44:U52">I44</f>
        <v>506    506б</v>
      </c>
      <c r="V44" s="101">
        <f aca="true" t="shared" si="48" ref="V44:V52">J44</f>
        <v>6</v>
      </c>
      <c r="W44" s="308" t="s">
        <v>50</v>
      </c>
      <c r="X44" s="308"/>
      <c r="Y44" s="308"/>
      <c r="Z44" s="123">
        <f aca="true" t="shared" si="49" ref="Z44:Z52">N44</f>
        <v>6</v>
      </c>
      <c r="AA44" s="124">
        <v>8</v>
      </c>
      <c r="AB44" s="124">
        <v>3</v>
      </c>
      <c r="AC44" s="125">
        <f t="shared" si="3"/>
        <v>23</v>
      </c>
      <c r="AD44" s="126"/>
      <c r="AE44" s="122">
        <v>44921</v>
      </c>
      <c r="AF44" s="101" t="str">
        <f aca="true" t="shared" si="50" ref="AF44:AF52">H44</f>
        <v> 3-4</v>
      </c>
      <c r="AG44" s="101" t="str">
        <f aca="true" t="shared" si="51" ref="AG44:AG52">I44</f>
        <v>506    506б</v>
      </c>
      <c r="AH44" s="101">
        <f aca="true" t="shared" si="52" ref="AH44:AH52">J44</f>
        <v>6</v>
      </c>
      <c r="AI44" s="308" t="s">
        <v>51</v>
      </c>
      <c r="AJ44" s="308"/>
      <c r="AK44" s="308"/>
      <c r="AL44" s="123">
        <f aca="true" t="shared" si="53" ref="AL44:AL52">Z44</f>
        <v>6</v>
      </c>
      <c r="AM44" s="124">
        <v>8</v>
      </c>
      <c r="AN44" s="124">
        <v>4</v>
      </c>
      <c r="AO44" s="125">
        <f t="shared" si="25"/>
        <v>24</v>
      </c>
      <c r="AP44" s="127">
        <f t="shared" si="5"/>
        <v>70</v>
      </c>
      <c r="AQ44" s="110" t="e">
        <f>#REF!</f>
        <v>#REF!</v>
      </c>
      <c r="AR44" s="197" t="e">
        <f>#REF!</f>
        <v>#REF!</v>
      </c>
      <c r="AS44" s="82">
        <v>42</v>
      </c>
      <c r="AT44" s="82">
        <v>35</v>
      </c>
      <c r="AU44" s="83" t="e">
        <f>TEXT(#REF!,"ДДДДДДД")</f>
        <v>#REF!</v>
      </c>
      <c r="AV44" s="83" t="e">
        <f>TEXT(#REF!,"ДДДДДДД")</f>
        <v>#REF!</v>
      </c>
      <c r="AW44" s="83" t="e">
        <f>TEXT(#REF!,"ДДДДДДД")</f>
        <v>#REF!</v>
      </c>
      <c r="AX44" s="112">
        <v>4</v>
      </c>
      <c r="AY44" s="85" t="str">
        <f t="shared" si="34"/>
        <v>7-8</v>
      </c>
      <c r="AZ44" s="86">
        <v>201</v>
      </c>
      <c r="BA44" s="113" t="e">
        <f>#REF!</f>
        <v>#REF!</v>
      </c>
      <c r="BB44" s="113" t="e">
        <f>#REF!</f>
        <v>#REF!</v>
      </c>
      <c r="BC44" s="114">
        <f t="shared" si="37"/>
        <v>6</v>
      </c>
      <c r="BD44" s="115" t="e">
        <f>#REF!</f>
        <v>#REF!</v>
      </c>
      <c r="BE44" s="115">
        <f>BE42</f>
        <v>41</v>
      </c>
    </row>
    <row r="45" spans="1:57" ht="42.75" customHeight="1">
      <c r="A45" s="147">
        <v>12</v>
      </c>
      <c r="B45" s="92" t="s">
        <v>110</v>
      </c>
      <c r="C45" s="186" t="s">
        <v>65</v>
      </c>
      <c r="D45" s="92" t="s">
        <v>101</v>
      </c>
      <c r="E45" s="99">
        <v>2</v>
      </c>
      <c r="F45" s="99">
        <v>1</v>
      </c>
      <c r="G45" s="200">
        <v>44841</v>
      </c>
      <c r="H45" s="94" t="s">
        <v>60</v>
      </c>
      <c r="I45" s="95">
        <v>504</v>
      </c>
      <c r="J45" s="95">
        <v>6</v>
      </c>
      <c r="K45" s="316" t="s">
        <v>49</v>
      </c>
      <c r="L45" s="316"/>
      <c r="M45" s="316"/>
      <c r="N45" s="97">
        <f>BC43</f>
        <v>6</v>
      </c>
      <c r="O45" s="97">
        <v>8</v>
      </c>
      <c r="P45" s="97">
        <v>3</v>
      </c>
      <c r="Q45" s="98">
        <f t="shared" si="0"/>
        <v>23</v>
      </c>
      <c r="R45" s="99"/>
      <c r="S45" s="122">
        <v>44883</v>
      </c>
      <c r="T45" s="102" t="str">
        <f t="shared" si="46"/>
        <v> 1-2</v>
      </c>
      <c r="U45" s="102">
        <f t="shared" si="47"/>
        <v>504</v>
      </c>
      <c r="V45" s="102">
        <f t="shared" si="48"/>
        <v>6</v>
      </c>
      <c r="W45" s="313" t="s">
        <v>50</v>
      </c>
      <c r="X45" s="313"/>
      <c r="Y45" s="313"/>
      <c r="Z45" s="201">
        <f t="shared" si="49"/>
        <v>6</v>
      </c>
      <c r="AA45" s="105">
        <v>8</v>
      </c>
      <c r="AB45" s="105">
        <v>3</v>
      </c>
      <c r="AC45" s="106">
        <f t="shared" si="3"/>
        <v>23</v>
      </c>
      <c r="AD45" s="107"/>
      <c r="AE45" s="122">
        <v>44918</v>
      </c>
      <c r="AF45" s="102" t="str">
        <f t="shared" si="50"/>
        <v> 1-2</v>
      </c>
      <c r="AG45" s="102">
        <f t="shared" si="51"/>
        <v>504</v>
      </c>
      <c r="AH45" s="102">
        <f t="shared" si="52"/>
        <v>6</v>
      </c>
      <c r="AI45" s="317" t="s">
        <v>51</v>
      </c>
      <c r="AJ45" s="317"/>
      <c r="AK45" s="317"/>
      <c r="AL45" s="201">
        <f t="shared" si="53"/>
        <v>6</v>
      </c>
      <c r="AM45" s="105">
        <v>8</v>
      </c>
      <c r="AN45" s="105">
        <v>4</v>
      </c>
      <c r="AO45" s="106">
        <f t="shared" si="25"/>
        <v>24</v>
      </c>
      <c r="AP45" s="109">
        <f t="shared" si="5"/>
        <v>70</v>
      </c>
      <c r="AQ45" s="110" t="e">
        <f>#REF!</f>
        <v>#REF!</v>
      </c>
      <c r="AR45" s="197" t="e">
        <f>#REF!</f>
        <v>#REF!</v>
      </c>
      <c r="AS45" s="82">
        <v>42</v>
      </c>
      <c r="AT45" s="82">
        <v>35</v>
      </c>
      <c r="AU45" s="83" t="e">
        <f>TEXT(#REF!,"ДДДДДДД")</f>
        <v>#REF!</v>
      </c>
      <c r="AV45" s="83" t="e">
        <f>TEXT(#REF!,"ДДДДДДД")</f>
        <v>#REF!</v>
      </c>
      <c r="AW45" s="83" t="e">
        <f>TEXT(#REF!,"ДДДДДДД")</f>
        <v>#REF!</v>
      </c>
      <c r="AX45" s="112">
        <v>4</v>
      </c>
      <c r="AY45" s="85" t="str">
        <f t="shared" si="34"/>
        <v>7-8</v>
      </c>
      <c r="AZ45" s="86">
        <v>201</v>
      </c>
      <c r="BA45" s="113" t="e">
        <f>#REF!</f>
        <v>#REF!</v>
      </c>
      <c r="BB45" s="113" t="e">
        <f>#REF!</f>
        <v>#REF!</v>
      </c>
      <c r="BC45" s="114">
        <f t="shared" si="37"/>
        <v>6</v>
      </c>
      <c r="BD45" s="115" t="e">
        <f>#REF!</f>
        <v>#REF!</v>
      </c>
      <c r="BE45" s="115" t="e">
        <f>BE43</f>
        <v>#REF!</v>
      </c>
    </row>
    <row r="46" spans="1:57" ht="60" customHeight="1">
      <c r="A46" s="33">
        <v>1</v>
      </c>
      <c r="B46" s="203" t="s">
        <v>111</v>
      </c>
      <c r="C46" s="35" t="s">
        <v>65</v>
      </c>
      <c r="D46" s="34" t="s">
        <v>112</v>
      </c>
      <c r="E46" s="36">
        <v>3</v>
      </c>
      <c r="F46" s="36">
        <v>1</v>
      </c>
      <c r="G46" s="37">
        <v>44841</v>
      </c>
      <c r="H46" s="204" t="s">
        <v>60</v>
      </c>
      <c r="I46" s="39">
        <v>601</v>
      </c>
      <c r="J46" s="39">
        <v>6</v>
      </c>
      <c r="K46" s="318" t="s">
        <v>113</v>
      </c>
      <c r="L46" s="318"/>
      <c r="M46" s="318"/>
      <c r="N46" s="40">
        <v>6</v>
      </c>
      <c r="O46" s="40">
        <v>8</v>
      </c>
      <c r="P46" s="40">
        <v>3</v>
      </c>
      <c r="Q46" s="41">
        <f t="shared" si="0"/>
        <v>23</v>
      </c>
      <c r="R46" s="36"/>
      <c r="S46" s="205">
        <v>44876</v>
      </c>
      <c r="T46" s="43" t="str">
        <f t="shared" si="46"/>
        <v> 1-2</v>
      </c>
      <c r="U46" s="43">
        <f t="shared" si="47"/>
        <v>601</v>
      </c>
      <c r="V46" s="43">
        <f t="shared" si="48"/>
        <v>6</v>
      </c>
      <c r="W46" s="312" t="s">
        <v>114</v>
      </c>
      <c r="X46" s="312"/>
      <c r="Y46" s="312"/>
      <c r="Z46" s="45">
        <f t="shared" si="49"/>
        <v>6</v>
      </c>
      <c r="AA46" s="46">
        <v>8</v>
      </c>
      <c r="AB46" s="46">
        <v>3</v>
      </c>
      <c r="AC46" s="47">
        <f t="shared" si="3"/>
        <v>23</v>
      </c>
      <c r="AD46" s="48"/>
      <c r="AE46" s="206">
        <v>44897</v>
      </c>
      <c r="AF46" s="43" t="str">
        <f t="shared" si="50"/>
        <v> 1-2</v>
      </c>
      <c r="AG46" s="43">
        <f t="shared" si="51"/>
        <v>601</v>
      </c>
      <c r="AH46" s="43">
        <f t="shared" si="52"/>
        <v>6</v>
      </c>
      <c r="AI46" s="308" t="s">
        <v>115</v>
      </c>
      <c r="AJ46" s="308"/>
      <c r="AK46" s="308"/>
      <c r="AL46" s="45">
        <f t="shared" si="53"/>
        <v>6</v>
      </c>
      <c r="AM46" s="46">
        <v>8</v>
      </c>
      <c r="AN46" s="46">
        <v>4</v>
      </c>
      <c r="AO46" s="47">
        <f t="shared" si="25"/>
        <v>24</v>
      </c>
      <c r="AP46" s="49">
        <f t="shared" si="5"/>
        <v>70</v>
      </c>
      <c r="AQ46" s="110">
        <f aca="true" t="shared" si="54" ref="AQ46:AR49">E51</f>
        <v>3</v>
      </c>
      <c r="AR46" s="197">
        <f t="shared" si="54"/>
        <v>1</v>
      </c>
      <c r="AS46" s="82">
        <v>42</v>
      </c>
      <c r="AT46" s="82">
        <v>35</v>
      </c>
      <c r="AU46" s="83" t="str">
        <f>TEXT(G51,"ДДДДДДД")</f>
        <v>среда</v>
      </c>
      <c r="AV46" s="83" t="str">
        <f>TEXT(S51,"ДДДДДДД")</f>
        <v>среда</v>
      </c>
      <c r="AW46" s="83" t="str">
        <f>TEXT(AE51,"ДДДДДДД")</f>
        <v>среда</v>
      </c>
      <c r="AX46" s="112">
        <v>3</v>
      </c>
      <c r="AY46" s="85" t="str">
        <f t="shared" si="34"/>
        <v>5-6</v>
      </c>
      <c r="AZ46" s="207">
        <f>AZ45</f>
        <v>201</v>
      </c>
      <c r="BA46" s="207" t="e">
        <f>BA45</f>
        <v>#REF!</v>
      </c>
      <c r="BB46" s="113" t="e">
        <f>BB45</f>
        <v>#REF!</v>
      </c>
      <c r="BC46" s="114">
        <f t="shared" si="37"/>
        <v>6</v>
      </c>
      <c r="BD46" s="115" t="e">
        <f>BD45</f>
        <v>#REF!</v>
      </c>
      <c r="BE46" s="115" t="e">
        <f>BE43</f>
        <v>#REF!</v>
      </c>
    </row>
    <row r="47" spans="1:57" ht="42.75" customHeight="1">
      <c r="A47" s="90">
        <v>3</v>
      </c>
      <c r="B47" s="181" t="s">
        <v>116</v>
      </c>
      <c r="C47" s="117" t="s">
        <v>58</v>
      </c>
      <c r="D47" s="178" t="s">
        <v>117</v>
      </c>
      <c r="E47" s="118">
        <v>3</v>
      </c>
      <c r="F47" s="118">
        <v>1</v>
      </c>
      <c r="G47" s="150">
        <v>44840</v>
      </c>
      <c r="H47" s="199" t="s">
        <v>47</v>
      </c>
      <c r="I47" s="120">
        <v>506</v>
      </c>
      <c r="J47" s="120">
        <v>6</v>
      </c>
      <c r="K47" s="309" t="s">
        <v>113</v>
      </c>
      <c r="L47" s="309"/>
      <c r="M47" s="309"/>
      <c r="N47" s="96">
        <v>6</v>
      </c>
      <c r="O47" s="96">
        <v>8</v>
      </c>
      <c r="P47" s="96">
        <v>3</v>
      </c>
      <c r="Q47" s="121">
        <f t="shared" si="0"/>
        <v>23</v>
      </c>
      <c r="R47" s="118"/>
      <c r="S47" s="122">
        <v>44868</v>
      </c>
      <c r="T47" s="101" t="str">
        <f t="shared" si="46"/>
        <v> 3-4</v>
      </c>
      <c r="U47" s="101">
        <f t="shared" si="47"/>
        <v>506</v>
      </c>
      <c r="V47" s="101">
        <f t="shared" si="48"/>
        <v>6</v>
      </c>
      <c r="W47" s="311" t="s">
        <v>114</v>
      </c>
      <c r="X47" s="311"/>
      <c r="Y47" s="311"/>
      <c r="Z47" s="123">
        <f t="shared" si="49"/>
        <v>6</v>
      </c>
      <c r="AA47" s="124">
        <v>8</v>
      </c>
      <c r="AB47" s="124">
        <v>3</v>
      </c>
      <c r="AC47" s="125">
        <f t="shared" si="3"/>
        <v>23</v>
      </c>
      <c r="AD47" s="126"/>
      <c r="AE47" s="122">
        <v>44896</v>
      </c>
      <c r="AF47" s="101" t="str">
        <f t="shared" si="50"/>
        <v> 3-4</v>
      </c>
      <c r="AG47" s="101">
        <f t="shared" si="51"/>
        <v>506</v>
      </c>
      <c r="AH47" s="101">
        <f t="shared" si="52"/>
        <v>6</v>
      </c>
      <c r="AI47" s="308" t="s">
        <v>115</v>
      </c>
      <c r="AJ47" s="308"/>
      <c r="AK47" s="308"/>
      <c r="AL47" s="123">
        <f t="shared" si="53"/>
        <v>6</v>
      </c>
      <c r="AM47" s="124">
        <f>$AV$6</f>
        <v>0</v>
      </c>
      <c r="AN47" s="124">
        <v>4</v>
      </c>
      <c r="AO47" s="125">
        <f t="shared" si="25"/>
        <v>16</v>
      </c>
      <c r="AP47" s="127">
        <f t="shared" si="5"/>
        <v>62</v>
      </c>
      <c r="AQ47" s="208">
        <f t="shared" si="54"/>
        <v>3</v>
      </c>
      <c r="AR47" s="197">
        <f t="shared" si="54"/>
        <v>1</v>
      </c>
      <c r="AS47" s="209">
        <v>42</v>
      </c>
      <c r="AT47" s="209">
        <v>35</v>
      </c>
      <c r="AU47" s="152" t="str">
        <f>TEXT(G52,"ДДДДДДД")</f>
        <v>пятница</v>
      </c>
      <c r="AV47" s="152" t="str">
        <f>TEXT(S52,"ДДДДДДД")</f>
        <v>пятница</v>
      </c>
      <c r="AW47" s="152" t="str">
        <f>TEXT(AE52,"ДДДДДДД")</f>
        <v>пятница</v>
      </c>
      <c r="AX47" s="153">
        <v>4</v>
      </c>
      <c r="AY47" s="210" t="str">
        <f t="shared" si="34"/>
        <v>7-8</v>
      </c>
      <c r="AZ47" s="211">
        <f>AZ45</f>
        <v>201</v>
      </c>
      <c r="BA47" s="211" t="e">
        <f>BA45</f>
        <v>#REF!</v>
      </c>
      <c r="BB47" s="212" t="e">
        <f>BB45</f>
        <v>#REF!</v>
      </c>
      <c r="BC47" s="213">
        <f t="shared" si="37"/>
        <v>6</v>
      </c>
      <c r="BD47" s="115" t="e">
        <f>BD46</f>
        <v>#REF!</v>
      </c>
      <c r="BE47" s="115" t="e">
        <f>BE45</f>
        <v>#REF!</v>
      </c>
    </row>
    <row r="48" spans="1:57" ht="78" customHeight="1">
      <c r="A48" s="90">
        <v>4</v>
      </c>
      <c r="B48" s="181" t="s">
        <v>118</v>
      </c>
      <c r="C48" s="117" t="s">
        <v>119</v>
      </c>
      <c r="D48" s="178" t="s">
        <v>89</v>
      </c>
      <c r="E48" s="118">
        <v>3</v>
      </c>
      <c r="F48" s="118">
        <v>1</v>
      </c>
      <c r="G48" s="150">
        <v>44839</v>
      </c>
      <c r="H48" s="179" t="s">
        <v>47</v>
      </c>
      <c r="I48" s="120">
        <v>305</v>
      </c>
      <c r="J48" s="120">
        <v>6</v>
      </c>
      <c r="K48" s="309" t="s">
        <v>113</v>
      </c>
      <c r="L48" s="309"/>
      <c r="M48" s="309"/>
      <c r="N48" s="96">
        <v>6</v>
      </c>
      <c r="O48" s="96">
        <v>8</v>
      </c>
      <c r="P48" s="96">
        <v>3</v>
      </c>
      <c r="Q48" s="121">
        <f t="shared" si="0"/>
        <v>23</v>
      </c>
      <c r="R48" s="118"/>
      <c r="S48" s="214">
        <v>44867</v>
      </c>
      <c r="T48" s="101" t="str">
        <f t="shared" si="46"/>
        <v> 3-4</v>
      </c>
      <c r="U48" s="101">
        <f t="shared" si="47"/>
        <v>305</v>
      </c>
      <c r="V48" s="101">
        <f t="shared" si="48"/>
        <v>6</v>
      </c>
      <c r="W48" s="311" t="s">
        <v>114</v>
      </c>
      <c r="X48" s="311"/>
      <c r="Y48" s="311"/>
      <c r="Z48" s="123">
        <f t="shared" si="49"/>
        <v>6</v>
      </c>
      <c r="AA48" s="124">
        <v>8</v>
      </c>
      <c r="AB48" s="124">
        <v>3</v>
      </c>
      <c r="AC48" s="125">
        <f t="shared" si="3"/>
        <v>23</v>
      </c>
      <c r="AD48" s="126"/>
      <c r="AE48" s="122">
        <v>44909</v>
      </c>
      <c r="AF48" s="101" t="str">
        <f t="shared" si="50"/>
        <v> 3-4</v>
      </c>
      <c r="AG48" s="101">
        <f t="shared" si="51"/>
        <v>305</v>
      </c>
      <c r="AH48" s="101">
        <f t="shared" si="52"/>
        <v>6</v>
      </c>
      <c r="AI48" s="308" t="s">
        <v>115</v>
      </c>
      <c r="AJ48" s="308"/>
      <c r="AK48" s="308"/>
      <c r="AL48" s="123">
        <f t="shared" si="53"/>
        <v>6</v>
      </c>
      <c r="AM48" s="124">
        <v>8</v>
      </c>
      <c r="AN48" s="124">
        <v>4</v>
      </c>
      <c r="AO48" s="125">
        <f t="shared" si="25"/>
        <v>24</v>
      </c>
      <c r="AP48" s="127">
        <f t="shared" si="5"/>
        <v>70</v>
      </c>
      <c r="AQ48" s="208">
        <f t="shared" si="54"/>
        <v>3</v>
      </c>
      <c r="AR48" s="197">
        <f t="shared" si="54"/>
        <v>1</v>
      </c>
      <c r="AS48" s="209"/>
      <c r="AT48" s="209"/>
      <c r="AU48" s="152"/>
      <c r="AV48" s="152"/>
      <c r="AW48" s="152"/>
      <c r="AX48" s="153"/>
      <c r="AY48" s="210"/>
      <c r="AZ48" s="211"/>
      <c r="BA48" s="211"/>
      <c r="BB48" s="212"/>
      <c r="BC48" s="213"/>
      <c r="BD48" s="115"/>
      <c r="BE48" s="115"/>
    </row>
    <row r="49" spans="1:57" ht="42.75" customHeight="1">
      <c r="A49" s="90">
        <v>5</v>
      </c>
      <c r="B49" s="181" t="s">
        <v>120</v>
      </c>
      <c r="C49" s="117" t="s">
        <v>121</v>
      </c>
      <c r="D49" s="91" t="s">
        <v>122</v>
      </c>
      <c r="E49" s="118">
        <v>3</v>
      </c>
      <c r="F49" s="118">
        <v>1</v>
      </c>
      <c r="G49" s="69">
        <v>44837</v>
      </c>
      <c r="H49" s="179" t="s">
        <v>47</v>
      </c>
      <c r="I49" s="120" t="s">
        <v>123</v>
      </c>
      <c r="J49" s="120">
        <v>6</v>
      </c>
      <c r="K49" s="309" t="s">
        <v>113</v>
      </c>
      <c r="L49" s="309"/>
      <c r="M49" s="309"/>
      <c r="N49" s="96">
        <v>6</v>
      </c>
      <c r="O49" s="96">
        <v>8</v>
      </c>
      <c r="P49" s="96">
        <v>3</v>
      </c>
      <c r="Q49" s="121">
        <f t="shared" si="0"/>
        <v>23</v>
      </c>
      <c r="R49" s="118"/>
      <c r="S49" s="122">
        <v>44872</v>
      </c>
      <c r="T49" s="101" t="str">
        <f t="shared" si="46"/>
        <v> 3-4</v>
      </c>
      <c r="U49" s="101" t="str">
        <f t="shared" si="47"/>
        <v>601     111</v>
      </c>
      <c r="V49" s="101">
        <f t="shared" si="48"/>
        <v>6</v>
      </c>
      <c r="W49" s="311" t="s">
        <v>114</v>
      </c>
      <c r="X49" s="311"/>
      <c r="Y49" s="311"/>
      <c r="Z49" s="123">
        <f t="shared" si="49"/>
        <v>6</v>
      </c>
      <c r="AA49" s="124">
        <v>8</v>
      </c>
      <c r="AB49" s="124">
        <v>3</v>
      </c>
      <c r="AC49" s="125">
        <f t="shared" si="3"/>
        <v>23</v>
      </c>
      <c r="AD49" s="126"/>
      <c r="AE49" s="122">
        <v>44900</v>
      </c>
      <c r="AF49" s="101" t="str">
        <f t="shared" si="50"/>
        <v> 3-4</v>
      </c>
      <c r="AG49" s="101" t="str">
        <f t="shared" si="51"/>
        <v>601     111</v>
      </c>
      <c r="AH49" s="101">
        <f t="shared" si="52"/>
        <v>6</v>
      </c>
      <c r="AI49" s="308" t="s">
        <v>115</v>
      </c>
      <c r="AJ49" s="308"/>
      <c r="AK49" s="308"/>
      <c r="AL49" s="123">
        <f t="shared" si="53"/>
        <v>6</v>
      </c>
      <c r="AM49" s="124">
        <v>8</v>
      </c>
      <c r="AN49" s="124">
        <v>4</v>
      </c>
      <c r="AO49" s="125">
        <f t="shared" si="25"/>
        <v>24</v>
      </c>
      <c r="AP49" s="127">
        <f t="shared" si="5"/>
        <v>70</v>
      </c>
      <c r="AQ49" s="215">
        <f t="shared" si="54"/>
        <v>3</v>
      </c>
      <c r="AR49" s="216">
        <f t="shared" si="54"/>
        <v>1</v>
      </c>
      <c r="AS49" s="82">
        <v>42</v>
      </c>
      <c r="AT49" s="82">
        <v>35</v>
      </c>
      <c r="AU49" s="217" t="str">
        <f>TEXT(G54,"ДДДДДДД")</f>
        <v>29.09 Чт    13.00-14.35    (сдача нормативов) ФСК</v>
      </c>
      <c r="AV49" s="217" t="str">
        <f>TEXT(S54,"ДДДДДДД")</f>
        <v>3.11Чт    13.00-14.35    (сдача нормативов) ФСК
</v>
      </c>
      <c r="AW49" s="217" t="str">
        <f>TEXT(AE54,"ДДДДДДД")</f>
        <v>1.12 Чт     13.00-14.35    (сдача нормативов) ФСК</v>
      </c>
      <c r="AX49" s="188">
        <v>4</v>
      </c>
      <c r="AY49" s="189" t="str">
        <f aca="true" t="shared" si="55" ref="AY49:AY54">IF(AX49=3,"5-6",IF(AX49=4,"7-8","9-10"))</f>
        <v>7-8</v>
      </c>
      <c r="AZ49" s="218">
        <f>AZ47</f>
        <v>201</v>
      </c>
      <c r="BA49" s="218" t="e">
        <f>BA47</f>
        <v>#REF!</v>
      </c>
      <c r="BB49" s="219" t="e">
        <f>BB47</f>
        <v>#REF!</v>
      </c>
      <c r="BC49" s="191">
        <f aca="true" t="shared" si="56" ref="BC49:BC54">$BC$13</f>
        <v>6</v>
      </c>
      <c r="BD49" s="115" t="e">
        <f>BD47</f>
        <v>#REF!</v>
      </c>
      <c r="BE49" s="115" t="e">
        <f>BE46</f>
        <v>#REF!</v>
      </c>
    </row>
    <row r="50" spans="1:57" ht="42" customHeight="1">
      <c r="A50" s="90">
        <v>6</v>
      </c>
      <c r="B50" s="181" t="s">
        <v>124</v>
      </c>
      <c r="C50" s="117" t="s">
        <v>45</v>
      </c>
      <c r="D50" s="91" t="s">
        <v>125</v>
      </c>
      <c r="E50" s="118">
        <v>3</v>
      </c>
      <c r="F50" s="118">
        <v>1</v>
      </c>
      <c r="G50" s="150">
        <v>44832</v>
      </c>
      <c r="H50" s="220" t="s">
        <v>60</v>
      </c>
      <c r="I50" s="120">
        <v>501</v>
      </c>
      <c r="J50" s="120">
        <v>6</v>
      </c>
      <c r="K50" s="309" t="s">
        <v>113</v>
      </c>
      <c r="L50" s="309"/>
      <c r="M50" s="309"/>
      <c r="N50" s="96">
        <v>6</v>
      </c>
      <c r="O50" s="96">
        <v>8</v>
      </c>
      <c r="P50" s="96">
        <v>3</v>
      </c>
      <c r="Q50" s="121">
        <f t="shared" si="0"/>
        <v>23</v>
      </c>
      <c r="R50" s="118"/>
      <c r="S50" s="122">
        <v>44874</v>
      </c>
      <c r="T50" s="101" t="str">
        <f t="shared" si="46"/>
        <v> 1-2</v>
      </c>
      <c r="U50" s="101">
        <f t="shared" si="47"/>
        <v>501</v>
      </c>
      <c r="V50" s="101">
        <f t="shared" si="48"/>
        <v>6</v>
      </c>
      <c r="W50" s="311" t="s">
        <v>114</v>
      </c>
      <c r="X50" s="311"/>
      <c r="Y50" s="311"/>
      <c r="Z50" s="123">
        <f t="shared" si="49"/>
        <v>6</v>
      </c>
      <c r="AA50" s="124">
        <v>8</v>
      </c>
      <c r="AB50" s="124">
        <v>3</v>
      </c>
      <c r="AC50" s="125">
        <f t="shared" si="3"/>
        <v>23</v>
      </c>
      <c r="AD50" s="126"/>
      <c r="AE50" s="122">
        <v>44902</v>
      </c>
      <c r="AF50" s="101" t="str">
        <f t="shared" si="50"/>
        <v> 1-2</v>
      </c>
      <c r="AG50" s="101">
        <f t="shared" si="51"/>
        <v>501</v>
      </c>
      <c r="AH50" s="101">
        <f t="shared" si="52"/>
        <v>6</v>
      </c>
      <c r="AI50" s="308" t="s">
        <v>115</v>
      </c>
      <c r="AJ50" s="308"/>
      <c r="AK50" s="308"/>
      <c r="AL50" s="123">
        <f t="shared" si="53"/>
        <v>6</v>
      </c>
      <c r="AM50" s="124">
        <v>8</v>
      </c>
      <c r="AN50" s="124">
        <v>4</v>
      </c>
      <c r="AO50" s="125">
        <f t="shared" si="25"/>
        <v>24</v>
      </c>
      <c r="AP50" s="127">
        <f t="shared" si="5"/>
        <v>70</v>
      </c>
      <c r="AQ50" s="110" t="e">
        <f>#REF!</f>
        <v>#REF!</v>
      </c>
      <c r="AR50" s="197" t="e">
        <f>#REF!</f>
        <v>#REF!</v>
      </c>
      <c r="AS50" s="221">
        <v>42</v>
      </c>
      <c r="AT50" s="221">
        <v>47</v>
      </c>
      <c r="AU50" s="53" t="e">
        <f>TEXT(#REF!,"ДДДДДДД")</f>
        <v>#REF!</v>
      </c>
      <c r="AV50" s="53" t="e">
        <f>TEXT(#REF!,"ДДДДДДД")</f>
        <v>#REF!</v>
      </c>
      <c r="AW50" s="53" t="e">
        <f>TEXT(#REF!,"ДДДДДДД")</f>
        <v>#REF!</v>
      </c>
      <c r="AX50" s="222">
        <v>4</v>
      </c>
      <c r="AY50" s="55" t="str">
        <f t="shared" si="55"/>
        <v>7-8</v>
      </c>
      <c r="AZ50" s="56">
        <v>16</v>
      </c>
      <c r="BA50" s="223" t="s">
        <v>126</v>
      </c>
      <c r="BB50" s="224" t="s">
        <v>127</v>
      </c>
      <c r="BC50" s="225">
        <f t="shared" si="56"/>
        <v>6</v>
      </c>
      <c r="BD50" s="226">
        <v>44</v>
      </c>
      <c r="BE50" s="226">
        <v>35</v>
      </c>
    </row>
    <row r="51" spans="1:57" ht="60" customHeight="1">
      <c r="A51" s="90">
        <v>7</v>
      </c>
      <c r="B51" s="181" t="s">
        <v>100</v>
      </c>
      <c r="C51" s="117" t="s">
        <v>58</v>
      </c>
      <c r="D51" s="178" t="s">
        <v>93</v>
      </c>
      <c r="E51" s="118">
        <v>3</v>
      </c>
      <c r="F51" s="118">
        <v>1</v>
      </c>
      <c r="G51" s="150">
        <v>44832</v>
      </c>
      <c r="H51" s="179" t="s">
        <v>70</v>
      </c>
      <c r="I51" s="120">
        <v>504</v>
      </c>
      <c r="J51" s="120">
        <v>6</v>
      </c>
      <c r="K51" s="309" t="s">
        <v>113</v>
      </c>
      <c r="L51" s="309"/>
      <c r="M51" s="309"/>
      <c r="N51" s="96">
        <v>6</v>
      </c>
      <c r="O51" s="96">
        <v>8</v>
      </c>
      <c r="P51" s="96">
        <v>3</v>
      </c>
      <c r="Q51" s="121">
        <f t="shared" si="0"/>
        <v>23</v>
      </c>
      <c r="R51" s="118"/>
      <c r="S51" s="122">
        <v>44874</v>
      </c>
      <c r="T51" s="101" t="str">
        <f t="shared" si="46"/>
        <v> 5-6</v>
      </c>
      <c r="U51" s="101">
        <f t="shared" si="47"/>
        <v>504</v>
      </c>
      <c r="V51" s="101">
        <f t="shared" si="48"/>
        <v>6</v>
      </c>
      <c r="W51" s="311" t="s">
        <v>114</v>
      </c>
      <c r="X51" s="311"/>
      <c r="Y51" s="311"/>
      <c r="Z51" s="123">
        <f t="shared" si="49"/>
        <v>6</v>
      </c>
      <c r="AA51" s="124">
        <v>8</v>
      </c>
      <c r="AB51" s="124">
        <v>3</v>
      </c>
      <c r="AC51" s="125">
        <f t="shared" si="3"/>
        <v>23</v>
      </c>
      <c r="AD51" s="126"/>
      <c r="AE51" s="122">
        <v>44902</v>
      </c>
      <c r="AF51" s="101" t="str">
        <f t="shared" si="50"/>
        <v> 5-6</v>
      </c>
      <c r="AG51" s="101">
        <f t="shared" si="51"/>
        <v>504</v>
      </c>
      <c r="AH51" s="101">
        <f t="shared" si="52"/>
        <v>6</v>
      </c>
      <c r="AI51" s="308" t="s">
        <v>115</v>
      </c>
      <c r="AJ51" s="308"/>
      <c r="AK51" s="308"/>
      <c r="AL51" s="123">
        <f t="shared" si="53"/>
        <v>6</v>
      </c>
      <c r="AM51" s="124">
        <v>8</v>
      </c>
      <c r="AN51" s="124">
        <v>4</v>
      </c>
      <c r="AO51" s="125">
        <f t="shared" si="25"/>
        <v>24</v>
      </c>
      <c r="AP51" s="127">
        <f t="shared" si="5"/>
        <v>70</v>
      </c>
      <c r="AQ51" s="110" t="e">
        <f>#REF!</f>
        <v>#REF!</v>
      </c>
      <c r="AR51" s="197" t="e">
        <f>#REF!</f>
        <v>#REF!</v>
      </c>
      <c r="AS51" s="82">
        <v>42</v>
      </c>
      <c r="AT51" s="82">
        <v>35</v>
      </c>
      <c r="AU51" s="83" t="e">
        <f>TEXT(#REF!,"ДДДДДДД")</f>
        <v>#REF!</v>
      </c>
      <c r="AV51" s="83" t="e">
        <f>TEXT(#REF!,"ДДДДДДД")</f>
        <v>#REF!</v>
      </c>
      <c r="AW51" s="83" t="e">
        <f>TEXT(#REF!,"ДДДДДДД")</f>
        <v>#REF!</v>
      </c>
      <c r="AX51" s="112">
        <v>4</v>
      </c>
      <c r="AY51" s="85" t="str">
        <f t="shared" si="55"/>
        <v>7-8</v>
      </c>
      <c r="AZ51" s="56">
        <v>16</v>
      </c>
      <c r="BA51" s="113" t="str">
        <f aca="true" t="shared" si="57" ref="BA51:BB54">BA50</f>
        <v>107</v>
      </c>
      <c r="BB51" s="113" t="str">
        <f t="shared" si="57"/>
        <v>15,00-17,00</v>
      </c>
      <c r="BC51" s="114">
        <f t="shared" si="56"/>
        <v>6</v>
      </c>
      <c r="BD51" s="115">
        <f aca="true" t="shared" si="58" ref="BD51:BE54">BD50</f>
        <v>44</v>
      </c>
      <c r="BE51" s="115">
        <f t="shared" si="58"/>
        <v>35</v>
      </c>
    </row>
    <row r="52" spans="1:57" ht="66.75" customHeight="1">
      <c r="A52" s="90">
        <v>8</v>
      </c>
      <c r="B52" s="181" t="s">
        <v>128</v>
      </c>
      <c r="C52" s="117" t="s">
        <v>45</v>
      </c>
      <c r="D52" s="178" t="s">
        <v>129</v>
      </c>
      <c r="E52" s="118">
        <v>3</v>
      </c>
      <c r="F52" s="118">
        <v>1</v>
      </c>
      <c r="G52" s="150">
        <v>44841</v>
      </c>
      <c r="H52" s="179" t="s">
        <v>70</v>
      </c>
      <c r="I52" s="120">
        <v>501</v>
      </c>
      <c r="J52" s="120">
        <v>6</v>
      </c>
      <c r="K52" s="309" t="s">
        <v>113</v>
      </c>
      <c r="L52" s="309"/>
      <c r="M52" s="309"/>
      <c r="N52" s="96">
        <v>6</v>
      </c>
      <c r="O52" s="96">
        <v>8</v>
      </c>
      <c r="P52" s="96">
        <v>3</v>
      </c>
      <c r="Q52" s="121">
        <f t="shared" si="0"/>
        <v>23</v>
      </c>
      <c r="R52" s="118"/>
      <c r="S52" s="196">
        <v>44876</v>
      </c>
      <c r="T52" s="101" t="str">
        <f t="shared" si="46"/>
        <v> 5-6</v>
      </c>
      <c r="U52" s="101">
        <f t="shared" si="47"/>
        <v>501</v>
      </c>
      <c r="V52" s="101">
        <f t="shared" si="48"/>
        <v>6</v>
      </c>
      <c r="W52" s="311" t="s">
        <v>114</v>
      </c>
      <c r="X52" s="311"/>
      <c r="Y52" s="311"/>
      <c r="Z52" s="123">
        <f t="shared" si="49"/>
        <v>6</v>
      </c>
      <c r="AA52" s="124">
        <v>8</v>
      </c>
      <c r="AB52" s="124">
        <v>3</v>
      </c>
      <c r="AC52" s="125">
        <f t="shared" si="3"/>
        <v>23</v>
      </c>
      <c r="AD52" s="126"/>
      <c r="AE52" s="122">
        <v>44897</v>
      </c>
      <c r="AF52" s="101" t="str">
        <f t="shared" si="50"/>
        <v> 5-6</v>
      </c>
      <c r="AG52" s="101">
        <f t="shared" si="51"/>
        <v>501</v>
      </c>
      <c r="AH52" s="101">
        <f t="shared" si="52"/>
        <v>6</v>
      </c>
      <c r="AI52" s="308" t="s">
        <v>115</v>
      </c>
      <c r="AJ52" s="308"/>
      <c r="AK52" s="308"/>
      <c r="AL52" s="123">
        <f t="shared" si="53"/>
        <v>6</v>
      </c>
      <c r="AM52" s="124">
        <v>8</v>
      </c>
      <c r="AN52" s="124">
        <v>4</v>
      </c>
      <c r="AO52" s="125">
        <f t="shared" si="25"/>
        <v>24</v>
      </c>
      <c r="AP52" s="127">
        <f t="shared" si="5"/>
        <v>70</v>
      </c>
      <c r="AQ52" s="110">
        <f aca="true" t="shared" si="59" ref="AQ52:AR54">E55</f>
        <v>3</v>
      </c>
      <c r="AR52" s="197">
        <f t="shared" si="59"/>
        <v>1</v>
      </c>
      <c r="AS52" s="82">
        <v>42</v>
      </c>
      <c r="AT52" s="82">
        <v>35</v>
      </c>
      <c r="AU52" s="83" t="str">
        <f>TEXT(G55,"ДДДДДДД")</f>
        <v>вторник</v>
      </c>
      <c r="AV52" s="83" t="str">
        <f>TEXT(S55,"ДДДДДДД")</f>
        <v>вторник</v>
      </c>
      <c r="AW52" s="83" t="str">
        <f>TEXT(AE55,"ДДДДДДД")</f>
        <v>вторник</v>
      </c>
      <c r="AX52" s="112">
        <v>4</v>
      </c>
      <c r="AY52" s="85" t="str">
        <f t="shared" si="55"/>
        <v>7-8</v>
      </c>
      <c r="AZ52" s="56">
        <v>16</v>
      </c>
      <c r="BA52" s="113" t="str">
        <f t="shared" si="57"/>
        <v>107</v>
      </c>
      <c r="BB52" s="113" t="str">
        <f t="shared" si="57"/>
        <v>15,00-17,00</v>
      </c>
      <c r="BC52" s="114">
        <f t="shared" si="56"/>
        <v>6</v>
      </c>
      <c r="BD52" s="115">
        <f t="shared" si="58"/>
        <v>44</v>
      </c>
      <c r="BE52" s="115">
        <f t="shared" si="58"/>
        <v>35</v>
      </c>
    </row>
    <row r="53" spans="1:57" ht="42.75" customHeight="1">
      <c r="A53" s="90">
        <v>9</v>
      </c>
      <c r="B53" s="91" t="s">
        <v>130</v>
      </c>
      <c r="C53" s="117" t="s">
        <v>45</v>
      </c>
      <c r="D53" s="178" t="s">
        <v>131</v>
      </c>
      <c r="E53" s="118">
        <v>3</v>
      </c>
      <c r="F53" s="118">
        <v>1</v>
      </c>
      <c r="G53" s="227">
        <v>44837</v>
      </c>
      <c r="H53" s="179" t="s">
        <v>70</v>
      </c>
      <c r="I53" s="95">
        <v>103</v>
      </c>
      <c r="J53" s="95">
        <v>6</v>
      </c>
      <c r="K53" s="316" t="s">
        <v>113</v>
      </c>
      <c r="L53" s="316"/>
      <c r="M53" s="316"/>
      <c r="N53" s="97">
        <v>6</v>
      </c>
      <c r="O53" s="97">
        <v>8</v>
      </c>
      <c r="P53" s="97">
        <v>3</v>
      </c>
      <c r="Q53" s="98">
        <v>23</v>
      </c>
      <c r="R53" s="99"/>
      <c r="S53" s="100">
        <v>44865</v>
      </c>
      <c r="T53" s="228" t="s">
        <v>70</v>
      </c>
      <c r="U53" s="102">
        <v>311</v>
      </c>
      <c r="V53" s="102">
        <v>6</v>
      </c>
      <c r="W53" s="319" t="s">
        <v>114</v>
      </c>
      <c r="X53" s="319"/>
      <c r="Y53" s="319"/>
      <c r="Z53" s="201">
        <v>6</v>
      </c>
      <c r="AA53" s="105">
        <v>8</v>
      </c>
      <c r="AB53" s="105">
        <v>3</v>
      </c>
      <c r="AC53" s="106">
        <v>23</v>
      </c>
      <c r="AD53" s="107"/>
      <c r="AE53" s="100">
        <v>44907</v>
      </c>
      <c r="AF53" s="228" t="s">
        <v>70</v>
      </c>
      <c r="AG53" s="102">
        <v>311</v>
      </c>
      <c r="AH53" s="102">
        <v>6</v>
      </c>
      <c r="AI53" s="308" t="s">
        <v>115</v>
      </c>
      <c r="AJ53" s="308"/>
      <c r="AK53" s="308"/>
      <c r="AL53" s="201">
        <v>6</v>
      </c>
      <c r="AM53" s="105">
        <v>8</v>
      </c>
      <c r="AN53" s="105">
        <v>4</v>
      </c>
      <c r="AO53" s="106">
        <v>24</v>
      </c>
      <c r="AP53" s="109">
        <v>70</v>
      </c>
      <c r="AQ53" s="110">
        <f t="shared" si="59"/>
        <v>4</v>
      </c>
      <c r="AR53" s="197">
        <f t="shared" si="59"/>
        <v>1</v>
      </c>
      <c r="AS53" s="82">
        <v>42</v>
      </c>
      <c r="AT53" s="82">
        <v>35</v>
      </c>
      <c r="AU53" s="83" t="str">
        <f>TEXT(G56,"ДДДДДДД")</f>
        <v>пятница</v>
      </c>
      <c r="AV53" s="83" t="str">
        <f>TEXT(S56,"ДДДДДДД")</f>
        <v>пятница</v>
      </c>
      <c r="AW53" s="83" t="str">
        <f>TEXT(AE56,"ДДДДДДД")</f>
        <v>пятница</v>
      </c>
      <c r="AX53" s="112">
        <v>4</v>
      </c>
      <c r="AY53" s="85" t="str">
        <f t="shared" si="55"/>
        <v>7-8</v>
      </c>
      <c r="AZ53" s="56">
        <v>16</v>
      </c>
      <c r="BA53" s="113" t="str">
        <f t="shared" si="57"/>
        <v>107</v>
      </c>
      <c r="BB53" s="113" t="str">
        <f t="shared" si="57"/>
        <v>15,00-17,00</v>
      </c>
      <c r="BC53" s="114">
        <f t="shared" si="56"/>
        <v>6</v>
      </c>
      <c r="BD53" s="115">
        <f t="shared" si="58"/>
        <v>44</v>
      </c>
      <c r="BE53" s="115">
        <f t="shared" si="58"/>
        <v>35</v>
      </c>
    </row>
    <row r="54" spans="1:57" ht="77.25" customHeight="1">
      <c r="A54" s="229">
        <v>10</v>
      </c>
      <c r="B54" s="230" t="s">
        <v>78</v>
      </c>
      <c r="C54" s="231" t="s">
        <v>79</v>
      </c>
      <c r="D54" s="232" t="s">
        <v>173</v>
      </c>
      <c r="E54" s="233">
        <v>3</v>
      </c>
      <c r="F54" s="233">
        <v>1</v>
      </c>
      <c r="G54" s="320" t="s">
        <v>132</v>
      </c>
      <c r="H54" s="320"/>
      <c r="I54" s="320"/>
      <c r="J54" s="320"/>
      <c r="K54" s="320"/>
      <c r="L54" s="320"/>
      <c r="M54" s="320"/>
      <c r="N54" s="320"/>
      <c r="O54" s="97">
        <v>20</v>
      </c>
      <c r="P54" s="97">
        <v>3</v>
      </c>
      <c r="Q54" s="98">
        <f aca="true" t="shared" si="60" ref="Q54:Q59">SUM(N54:P54)+J54</f>
        <v>23</v>
      </c>
      <c r="R54" s="99"/>
      <c r="S54" s="321" t="s">
        <v>167</v>
      </c>
      <c r="T54" s="321"/>
      <c r="U54" s="321"/>
      <c r="V54" s="321"/>
      <c r="W54" s="321"/>
      <c r="X54" s="321"/>
      <c r="Y54" s="321"/>
      <c r="Z54" s="321"/>
      <c r="AA54" s="105">
        <v>20</v>
      </c>
      <c r="AB54" s="105">
        <v>3</v>
      </c>
      <c r="AC54" s="106">
        <f aca="true" t="shared" si="61" ref="AC54:AC59">SUM(Z54:AB54)+V54</f>
        <v>23</v>
      </c>
      <c r="AD54" s="107"/>
      <c r="AE54" s="322" t="s">
        <v>133</v>
      </c>
      <c r="AF54" s="322"/>
      <c r="AG54" s="322"/>
      <c r="AH54" s="322"/>
      <c r="AI54" s="322"/>
      <c r="AJ54" s="322"/>
      <c r="AK54" s="322"/>
      <c r="AL54" s="322"/>
      <c r="AM54" s="105">
        <v>20</v>
      </c>
      <c r="AN54" s="105">
        <v>4</v>
      </c>
      <c r="AO54" s="106">
        <f aca="true" t="shared" si="62" ref="AO54:AO59">SUM(AL54:AN54)+AH54</f>
        <v>24</v>
      </c>
      <c r="AP54" s="109">
        <f aca="true" t="shared" si="63" ref="AP54:AP59">AO54+AC54+Q54</f>
        <v>70</v>
      </c>
      <c r="AQ54" s="110">
        <f t="shared" si="59"/>
        <v>4</v>
      </c>
      <c r="AR54" s="234">
        <f t="shared" si="59"/>
        <v>1</v>
      </c>
      <c r="AS54" s="235">
        <v>42</v>
      </c>
      <c r="AT54" s="235">
        <v>35</v>
      </c>
      <c r="AU54" s="83" t="str">
        <f>TEXT(G57,"ДДДДДДД")</f>
        <v>понедельник</v>
      </c>
      <c r="AV54" s="83" t="str">
        <f>TEXT(S57,"ДДДДДДД")</f>
        <v>понедельник</v>
      </c>
      <c r="AW54" s="83" t="str">
        <f>TEXT(AE57,"ДДДДДДД")</f>
        <v>понедельник</v>
      </c>
      <c r="AX54" s="112">
        <v>4</v>
      </c>
      <c r="AY54" s="85" t="str">
        <f t="shared" si="55"/>
        <v>7-8</v>
      </c>
      <c r="AZ54" s="56">
        <v>16</v>
      </c>
      <c r="BA54" s="113" t="str">
        <f t="shared" si="57"/>
        <v>107</v>
      </c>
      <c r="BB54" s="113" t="str">
        <f t="shared" si="57"/>
        <v>15,00-17,00</v>
      </c>
      <c r="BC54" s="114">
        <f t="shared" si="56"/>
        <v>6</v>
      </c>
      <c r="BD54" s="115">
        <f t="shared" si="58"/>
        <v>44</v>
      </c>
      <c r="BE54" s="115">
        <f t="shared" si="58"/>
        <v>35</v>
      </c>
    </row>
    <row r="55" spans="1:57" ht="68.25" customHeight="1">
      <c r="A55" s="236">
        <v>11</v>
      </c>
      <c r="B55" s="237" t="s">
        <v>110</v>
      </c>
      <c r="C55" s="162" t="s">
        <v>58</v>
      </c>
      <c r="D55" s="163" t="s">
        <v>93</v>
      </c>
      <c r="E55" s="168">
        <v>3</v>
      </c>
      <c r="F55" s="168">
        <v>1</v>
      </c>
      <c r="G55" s="165">
        <v>44831</v>
      </c>
      <c r="H55" s="238" t="s">
        <v>70</v>
      </c>
      <c r="I55" s="239">
        <v>504</v>
      </c>
      <c r="J55" s="239">
        <v>6</v>
      </c>
      <c r="K55" s="323" t="s">
        <v>134</v>
      </c>
      <c r="L55" s="323"/>
      <c r="M55" s="323"/>
      <c r="N55" s="166">
        <v>6</v>
      </c>
      <c r="O55" s="166">
        <v>8</v>
      </c>
      <c r="P55" s="166">
        <v>3</v>
      </c>
      <c r="Q55" s="167">
        <f t="shared" si="60"/>
        <v>23</v>
      </c>
      <c r="R55" s="168"/>
      <c r="S55" s="240">
        <v>44873</v>
      </c>
      <c r="T55" s="241" t="str">
        <f aca="true" t="shared" si="64" ref="T55:T69">H55</f>
        <v> 5-6</v>
      </c>
      <c r="U55" s="241">
        <f aca="true" t="shared" si="65" ref="U55:V59">I55</f>
        <v>504</v>
      </c>
      <c r="V55" s="241">
        <f t="shared" si="65"/>
        <v>6</v>
      </c>
      <c r="W55" s="317" t="s">
        <v>50</v>
      </c>
      <c r="X55" s="317"/>
      <c r="Y55" s="317"/>
      <c r="Z55" s="242">
        <f>N55</f>
        <v>6</v>
      </c>
      <c r="AA55" s="169">
        <v>8</v>
      </c>
      <c r="AB55" s="169">
        <v>3</v>
      </c>
      <c r="AC55" s="170">
        <f t="shared" si="61"/>
        <v>23</v>
      </c>
      <c r="AD55" s="171"/>
      <c r="AE55" s="240">
        <v>44908</v>
      </c>
      <c r="AF55" s="241" t="str">
        <f aca="true" t="shared" si="66" ref="AF55:AH59">H55</f>
        <v> 5-6</v>
      </c>
      <c r="AG55" s="241">
        <f t="shared" si="66"/>
        <v>504</v>
      </c>
      <c r="AH55" s="241">
        <f t="shared" si="66"/>
        <v>6</v>
      </c>
      <c r="AI55" s="317" t="s">
        <v>115</v>
      </c>
      <c r="AJ55" s="317"/>
      <c r="AK55" s="317"/>
      <c r="AL55" s="242">
        <f>Z55</f>
        <v>6</v>
      </c>
      <c r="AM55" s="169">
        <v>8</v>
      </c>
      <c r="AN55" s="169">
        <v>4</v>
      </c>
      <c r="AO55" s="170">
        <f t="shared" si="62"/>
        <v>24</v>
      </c>
      <c r="AP55" s="172">
        <f t="shared" si="63"/>
        <v>70</v>
      </c>
      <c r="AQ55" s="208">
        <f aca="true" t="shared" si="67" ref="AQ55:AR57">E60</f>
        <v>4</v>
      </c>
      <c r="AR55" s="197">
        <f t="shared" si="67"/>
        <v>1</v>
      </c>
      <c r="AS55" s="209"/>
      <c r="AT55" s="209"/>
      <c r="AU55" s="152"/>
      <c r="AV55" s="152"/>
      <c r="AW55" s="152"/>
      <c r="AX55" s="153"/>
      <c r="AY55" s="210"/>
      <c r="AZ55" s="211"/>
      <c r="BA55" s="211"/>
      <c r="BB55" s="212"/>
      <c r="BC55" s="213"/>
      <c r="BD55" s="115"/>
      <c r="BE55" s="115"/>
    </row>
    <row r="56" spans="1:57" ht="68.25" customHeight="1">
      <c r="A56" s="243">
        <v>1</v>
      </c>
      <c r="B56" s="66" t="s">
        <v>135</v>
      </c>
      <c r="C56" s="67" t="s">
        <v>169</v>
      </c>
      <c r="D56" s="244" t="s">
        <v>136</v>
      </c>
      <c r="E56" s="176">
        <v>4</v>
      </c>
      <c r="F56" s="176">
        <v>1</v>
      </c>
      <c r="G56" s="69">
        <v>44841</v>
      </c>
      <c r="H56" s="220" t="s">
        <v>60</v>
      </c>
      <c r="I56" s="70">
        <v>111</v>
      </c>
      <c r="J56" s="70">
        <v>6</v>
      </c>
      <c r="K56" s="324" t="s">
        <v>49</v>
      </c>
      <c r="L56" s="324"/>
      <c r="M56" s="324"/>
      <c r="N56" s="71">
        <v>6</v>
      </c>
      <c r="O56" s="71">
        <v>8</v>
      </c>
      <c r="P56" s="71">
        <v>3</v>
      </c>
      <c r="Q56" s="72">
        <f t="shared" si="60"/>
        <v>23</v>
      </c>
      <c r="R56" s="51"/>
      <c r="S56" s="44">
        <v>44876</v>
      </c>
      <c r="T56" s="73" t="str">
        <f t="shared" si="64"/>
        <v> 1-2</v>
      </c>
      <c r="U56" s="73">
        <f t="shared" si="65"/>
        <v>111</v>
      </c>
      <c r="V56" s="73">
        <f t="shared" si="65"/>
        <v>6</v>
      </c>
      <c r="W56" s="308" t="s">
        <v>50</v>
      </c>
      <c r="X56" s="308"/>
      <c r="Y56" s="308"/>
      <c r="Z56" s="74">
        <f>N56</f>
        <v>6</v>
      </c>
      <c r="AA56" s="75">
        <v>8</v>
      </c>
      <c r="AB56" s="75">
        <v>3</v>
      </c>
      <c r="AC56" s="76">
        <f t="shared" si="61"/>
        <v>23</v>
      </c>
      <c r="AD56" s="77"/>
      <c r="AE56" s="44">
        <v>44911</v>
      </c>
      <c r="AF56" s="73" t="str">
        <f t="shared" si="66"/>
        <v> 1-2</v>
      </c>
      <c r="AG56" s="73">
        <f t="shared" si="66"/>
        <v>111</v>
      </c>
      <c r="AH56" s="73">
        <f t="shared" si="66"/>
        <v>6</v>
      </c>
      <c r="AI56" s="308" t="s">
        <v>51</v>
      </c>
      <c r="AJ56" s="308"/>
      <c r="AK56" s="308"/>
      <c r="AL56" s="74">
        <f>Z56</f>
        <v>6</v>
      </c>
      <c r="AM56" s="75">
        <v>8</v>
      </c>
      <c r="AN56" s="75">
        <v>4</v>
      </c>
      <c r="AO56" s="76">
        <f t="shared" si="62"/>
        <v>24</v>
      </c>
      <c r="AP56" s="78">
        <f t="shared" si="63"/>
        <v>70</v>
      </c>
      <c r="AQ56" s="215">
        <f t="shared" si="67"/>
        <v>4</v>
      </c>
      <c r="AR56" s="216">
        <f t="shared" si="67"/>
        <v>1</v>
      </c>
      <c r="AS56" s="82">
        <v>42</v>
      </c>
      <c r="AT56" s="82">
        <v>35</v>
      </c>
      <c r="AU56" s="217" t="str">
        <f>TEXT(G61,"ДДДДДДД")</f>
        <v>среда</v>
      </c>
      <c r="AV56" s="217" t="str">
        <f>TEXT(S61,"ДДДДДДД")</f>
        <v>среда</v>
      </c>
      <c r="AW56" s="217" t="str">
        <f>TEXT(AE61,"ДДДДДДД")</f>
        <v>среда</v>
      </c>
      <c r="AX56" s="188">
        <v>4</v>
      </c>
      <c r="AY56" s="189" t="str">
        <f aca="true" t="shared" si="68" ref="AY56:AY62">IF(AX56=3,"5-6",IF(AX56=4,"7-8","9-10"))</f>
        <v>7-8</v>
      </c>
      <c r="AZ56" s="218" t="e">
        <f>#REF!</f>
        <v>#REF!</v>
      </c>
      <c r="BA56" s="218" t="e">
        <f>#REF!</f>
        <v>#REF!</v>
      </c>
      <c r="BB56" s="219" t="e">
        <f>#REF!</f>
        <v>#REF!</v>
      </c>
      <c r="BC56" s="191">
        <f aca="true" t="shared" si="69" ref="BC56:BC62">$BC$13</f>
        <v>6</v>
      </c>
      <c r="BD56" s="115" t="e">
        <f>#REF!</f>
        <v>#REF!</v>
      </c>
      <c r="BE56" s="115" t="e">
        <f>#REF!</f>
        <v>#REF!</v>
      </c>
    </row>
    <row r="57" spans="1:57" ht="68.25" customHeight="1">
      <c r="A57" s="245">
        <v>2</v>
      </c>
      <c r="B57" s="91" t="s">
        <v>137</v>
      </c>
      <c r="C57" s="246" t="s">
        <v>45</v>
      </c>
      <c r="D57" s="178" t="s">
        <v>138</v>
      </c>
      <c r="E57" s="180">
        <v>4</v>
      </c>
      <c r="F57" s="180">
        <v>1</v>
      </c>
      <c r="G57" s="150">
        <v>44837</v>
      </c>
      <c r="H57" s="247" t="s">
        <v>47</v>
      </c>
      <c r="I57" s="120">
        <v>507</v>
      </c>
      <c r="J57" s="120">
        <v>6</v>
      </c>
      <c r="K57" s="309" t="s">
        <v>49</v>
      </c>
      <c r="L57" s="309"/>
      <c r="M57" s="309"/>
      <c r="N57" s="96">
        <v>6</v>
      </c>
      <c r="O57" s="96">
        <v>8</v>
      </c>
      <c r="P57" s="96">
        <v>3</v>
      </c>
      <c r="Q57" s="121">
        <f t="shared" si="60"/>
        <v>23</v>
      </c>
      <c r="R57" s="118"/>
      <c r="S57" s="122">
        <v>44879</v>
      </c>
      <c r="T57" s="101" t="str">
        <f t="shared" si="64"/>
        <v> 3-4</v>
      </c>
      <c r="U57" s="101">
        <f t="shared" si="65"/>
        <v>507</v>
      </c>
      <c r="V57" s="101">
        <f t="shared" si="65"/>
        <v>6</v>
      </c>
      <c r="W57" s="308" t="s">
        <v>50</v>
      </c>
      <c r="X57" s="308"/>
      <c r="Y57" s="308"/>
      <c r="Z57" s="123">
        <f>N57</f>
        <v>6</v>
      </c>
      <c r="AA57" s="124">
        <v>8</v>
      </c>
      <c r="AB57" s="124">
        <v>3</v>
      </c>
      <c r="AC57" s="125">
        <f t="shared" si="61"/>
        <v>23</v>
      </c>
      <c r="AD57" s="126"/>
      <c r="AE57" s="122">
        <v>44921</v>
      </c>
      <c r="AF57" s="101" t="str">
        <f t="shared" si="66"/>
        <v> 3-4</v>
      </c>
      <c r="AG57" s="101">
        <f t="shared" si="66"/>
        <v>507</v>
      </c>
      <c r="AH57" s="101">
        <f t="shared" si="66"/>
        <v>6</v>
      </c>
      <c r="AI57" s="308" t="s">
        <v>51</v>
      </c>
      <c r="AJ57" s="308"/>
      <c r="AK57" s="308"/>
      <c r="AL57" s="123">
        <f>Z57</f>
        <v>6</v>
      </c>
      <c r="AM57" s="124">
        <v>8</v>
      </c>
      <c r="AN57" s="124">
        <v>4</v>
      </c>
      <c r="AO57" s="125">
        <f t="shared" si="62"/>
        <v>24</v>
      </c>
      <c r="AP57" s="127">
        <f t="shared" si="63"/>
        <v>70</v>
      </c>
      <c r="AQ57" s="110">
        <f t="shared" si="67"/>
        <v>4</v>
      </c>
      <c r="AR57" s="197">
        <f t="shared" si="67"/>
        <v>1</v>
      </c>
      <c r="AS57" s="221">
        <v>42</v>
      </c>
      <c r="AT57" s="221">
        <v>47</v>
      </c>
      <c r="AU57" s="53" t="str">
        <f>TEXT(G62,"ДДДДДДД")</f>
        <v>четверг</v>
      </c>
      <c r="AV57" s="53" t="str">
        <f>TEXT(S62,"ДДДДДДД")</f>
        <v>четверг</v>
      </c>
      <c r="AW57" s="53" t="str">
        <f>TEXT(AE62,"ДДДДДДД")</f>
        <v>четверг</v>
      </c>
      <c r="AX57" s="222">
        <v>4</v>
      </c>
      <c r="AY57" s="55" t="str">
        <f t="shared" si="68"/>
        <v>7-8</v>
      </c>
      <c r="AZ57" s="56">
        <v>16</v>
      </c>
      <c r="BA57" s="223" t="s">
        <v>126</v>
      </c>
      <c r="BB57" s="224" t="s">
        <v>127</v>
      </c>
      <c r="BC57" s="225">
        <f t="shared" si="69"/>
        <v>6</v>
      </c>
      <c r="BD57" s="226">
        <v>44</v>
      </c>
      <c r="BE57" s="226">
        <v>35</v>
      </c>
    </row>
    <row r="58" spans="1:57" ht="68.25" customHeight="1">
      <c r="A58" s="245">
        <v>3</v>
      </c>
      <c r="B58" s="91" t="s">
        <v>139</v>
      </c>
      <c r="C58" s="117" t="s">
        <v>140</v>
      </c>
      <c r="D58" s="178" t="s">
        <v>141</v>
      </c>
      <c r="E58" s="180">
        <v>4</v>
      </c>
      <c r="F58" s="180">
        <v>1</v>
      </c>
      <c r="G58" s="150">
        <v>44838</v>
      </c>
      <c r="H58" s="179" t="s">
        <v>70</v>
      </c>
      <c r="I58" s="120">
        <v>210</v>
      </c>
      <c r="J58" s="120">
        <v>6</v>
      </c>
      <c r="K58" s="309" t="s">
        <v>49</v>
      </c>
      <c r="L58" s="309"/>
      <c r="M58" s="309"/>
      <c r="N58" s="96">
        <v>6</v>
      </c>
      <c r="O58" s="96">
        <v>8</v>
      </c>
      <c r="P58" s="96">
        <v>3</v>
      </c>
      <c r="Q58" s="121">
        <f t="shared" si="60"/>
        <v>23</v>
      </c>
      <c r="R58" s="118"/>
      <c r="S58" s="122">
        <v>44873</v>
      </c>
      <c r="T58" s="101" t="str">
        <f t="shared" si="64"/>
        <v> 5-6</v>
      </c>
      <c r="U58" s="101">
        <f t="shared" si="65"/>
        <v>210</v>
      </c>
      <c r="V58" s="101">
        <f t="shared" si="65"/>
        <v>6</v>
      </c>
      <c r="W58" s="308" t="s">
        <v>50</v>
      </c>
      <c r="X58" s="308"/>
      <c r="Y58" s="308"/>
      <c r="Z58" s="123">
        <f>N58</f>
        <v>6</v>
      </c>
      <c r="AA58" s="124">
        <v>8</v>
      </c>
      <c r="AB58" s="124">
        <v>3</v>
      </c>
      <c r="AC58" s="125">
        <f t="shared" si="61"/>
        <v>23</v>
      </c>
      <c r="AD58" s="126"/>
      <c r="AE58" s="122">
        <v>44915</v>
      </c>
      <c r="AF58" s="101" t="str">
        <f t="shared" si="66"/>
        <v> 5-6</v>
      </c>
      <c r="AG58" s="101">
        <f t="shared" si="66"/>
        <v>210</v>
      </c>
      <c r="AH58" s="101">
        <f t="shared" si="66"/>
        <v>6</v>
      </c>
      <c r="AI58" s="308" t="s">
        <v>51</v>
      </c>
      <c r="AJ58" s="308"/>
      <c r="AK58" s="308"/>
      <c r="AL58" s="123">
        <f>Z58</f>
        <v>6</v>
      </c>
      <c r="AM58" s="124">
        <v>8</v>
      </c>
      <c r="AN58" s="124">
        <v>4</v>
      </c>
      <c r="AO58" s="125">
        <f t="shared" si="62"/>
        <v>24</v>
      </c>
      <c r="AP58" s="127">
        <f t="shared" si="63"/>
        <v>70</v>
      </c>
      <c r="AQ58" s="110">
        <f aca="true" t="shared" si="70" ref="AQ58:AR62">E69</f>
        <v>5</v>
      </c>
      <c r="AR58" s="197">
        <f t="shared" si="70"/>
        <v>1</v>
      </c>
      <c r="AS58" s="82">
        <v>42</v>
      </c>
      <c r="AT58" s="82">
        <v>35</v>
      </c>
      <c r="AU58" s="83" t="str">
        <f>TEXT(G69,"ДДДДДДД")</f>
        <v>пятница</v>
      </c>
      <c r="AV58" s="83" t="str">
        <f>TEXT(S69,"ДДДДДДД")</f>
        <v>пятница</v>
      </c>
      <c r="AW58" s="83" t="str">
        <f>TEXT(AE69,"ДДДДДДД")</f>
        <v>пятница</v>
      </c>
      <c r="AX58" s="112">
        <v>4</v>
      </c>
      <c r="AY58" s="85" t="str">
        <f t="shared" si="68"/>
        <v>7-8</v>
      </c>
      <c r="AZ58" s="56">
        <v>16</v>
      </c>
      <c r="BA58" s="113" t="str">
        <f aca="true" t="shared" si="71" ref="BA58:BB62">BA57</f>
        <v>107</v>
      </c>
      <c r="BB58" s="113" t="str">
        <f t="shared" si="71"/>
        <v>15,00-17,00</v>
      </c>
      <c r="BC58" s="114">
        <f t="shared" si="69"/>
        <v>6</v>
      </c>
      <c r="BD58" s="115">
        <f aca="true" t="shared" si="72" ref="BD58:BE61">BD57</f>
        <v>44</v>
      </c>
      <c r="BE58" s="115">
        <f t="shared" si="72"/>
        <v>35</v>
      </c>
    </row>
    <row r="59" spans="1:57" ht="68.25" customHeight="1">
      <c r="A59" s="245">
        <v>4</v>
      </c>
      <c r="B59" s="91" t="s">
        <v>142</v>
      </c>
      <c r="C59" s="117" t="s">
        <v>45</v>
      </c>
      <c r="D59" s="178" t="s">
        <v>144</v>
      </c>
      <c r="E59" s="180">
        <v>4</v>
      </c>
      <c r="F59" s="180">
        <v>1</v>
      </c>
      <c r="G59" s="248">
        <v>44845</v>
      </c>
      <c r="H59" s="220" t="s">
        <v>60</v>
      </c>
      <c r="I59" s="120">
        <v>206</v>
      </c>
      <c r="J59" s="120">
        <v>6</v>
      </c>
      <c r="K59" s="309" t="s">
        <v>49</v>
      </c>
      <c r="L59" s="309"/>
      <c r="M59" s="309"/>
      <c r="N59" s="96">
        <v>6</v>
      </c>
      <c r="O59" s="96">
        <v>8</v>
      </c>
      <c r="P59" s="96">
        <v>3</v>
      </c>
      <c r="Q59" s="121">
        <f t="shared" si="60"/>
        <v>23</v>
      </c>
      <c r="R59" s="118"/>
      <c r="S59" s="214">
        <v>44872</v>
      </c>
      <c r="T59" s="101" t="str">
        <f t="shared" si="64"/>
        <v> 1-2</v>
      </c>
      <c r="U59" s="101">
        <f t="shared" si="65"/>
        <v>206</v>
      </c>
      <c r="V59" s="101">
        <f t="shared" si="65"/>
        <v>6</v>
      </c>
      <c r="W59" s="308" t="s">
        <v>50</v>
      </c>
      <c r="X59" s="308"/>
      <c r="Y59" s="308"/>
      <c r="Z59" s="123">
        <f>N59</f>
        <v>6</v>
      </c>
      <c r="AA59" s="124">
        <v>8</v>
      </c>
      <c r="AB59" s="124">
        <v>3</v>
      </c>
      <c r="AC59" s="125">
        <f t="shared" si="61"/>
        <v>23</v>
      </c>
      <c r="AD59" s="126"/>
      <c r="AE59" s="122">
        <v>44914</v>
      </c>
      <c r="AF59" s="101" t="str">
        <f t="shared" si="66"/>
        <v> 1-2</v>
      </c>
      <c r="AG59" s="101">
        <f t="shared" si="66"/>
        <v>206</v>
      </c>
      <c r="AH59" s="101">
        <f t="shared" si="66"/>
        <v>6</v>
      </c>
      <c r="AI59" s="308" t="s">
        <v>51</v>
      </c>
      <c r="AJ59" s="308"/>
      <c r="AK59" s="308"/>
      <c r="AL59" s="123">
        <f>Z59</f>
        <v>6</v>
      </c>
      <c r="AM59" s="124">
        <v>8</v>
      </c>
      <c r="AN59" s="124">
        <v>4</v>
      </c>
      <c r="AO59" s="125">
        <f t="shared" si="62"/>
        <v>24</v>
      </c>
      <c r="AP59" s="127">
        <f t="shared" si="63"/>
        <v>70</v>
      </c>
      <c r="AQ59" s="110">
        <f t="shared" si="70"/>
        <v>0</v>
      </c>
      <c r="AR59" s="197">
        <f t="shared" si="70"/>
        <v>0</v>
      </c>
      <c r="AS59" s="82">
        <v>42</v>
      </c>
      <c r="AT59" s="82">
        <v>35</v>
      </c>
      <c r="AU59" s="83" t="str">
        <f>TEXT(G70,"ДДДДДДД")</f>
        <v>суббота</v>
      </c>
      <c r="AV59" s="83" t="str">
        <f>TEXT(S70,"ДДДДДДД")</f>
        <v>суббота</v>
      </c>
      <c r="AW59" s="83" t="str">
        <f>TEXT(AE70,"ДДДДДДД")</f>
        <v>суббота</v>
      </c>
      <c r="AX59" s="112">
        <v>4</v>
      </c>
      <c r="AY59" s="85" t="str">
        <f t="shared" si="68"/>
        <v>7-8</v>
      </c>
      <c r="AZ59" s="56">
        <v>16</v>
      </c>
      <c r="BA59" s="113" t="str">
        <f t="shared" si="71"/>
        <v>107</v>
      </c>
      <c r="BB59" s="113" t="str">
        <f t="shared" si="71"/>
        <v>15,00-17,00</v>
      </c>
      <c r="BC59" s="114">
        <f t="shared" si="69"/>
        <v>6</v>
      </c>
      <c r="BD59" s="115">
        <f t="shared" si="72"/>
        <v>44</v>
      </c>
      <c r="BE59" s="115">
        <f t="shared" si="72"/>
        <v>35</v>
      </c>
    </row>
    <row r="60" spans="1:57" ht="68.25" customHeight="1">
      <c r="A60" s="245">
        <v>5</v>
      </c>
      <c r="B60" s="91" t="s">
        <v>145</v>
      </c>
      <c r="C60" s="117" t="s">
        <v>58</v>
      </c>
      <c r="D60" s="178" t="s">
        <v>89</v>
      </c>
      <c r="E60" s="180">
        <v>4</v>
      </c>
      <c r="F60" s="180">
        <v>1</v>
      </c>
      <c r="G60" s="150">
        <v>44841</v>
      </c>
      <c r="H60" s="238" t="s">
        <v>47</v>
      </c>
      <c r="I60" s="120">
        <v>202</v>
      </c>
      <c r="J60" s="120">
        <v>6</v>
      </c>
      <c r="K60" s="309" t="s">
        <v>49</v>
      </c>
      <c r="L60" s="309"/>
      <c r="M60" s="309"/>
      <c r="N60" s="96">
        <v>6</v>
      </c>
      <c r="O60" s="96">
        <v>8</v>
      </c>
      <c r="P60" s="96">
        <v>3</v>
      </c>
      <c r="Q60" s="121">
        <v>23</v>
      </c>
      <c r="R60" s="118"/>
      <c r="S60" s="44">
        <v>44876</v>
      </c>
      <c r="T60" s="101" t="str">
        <f t="shared" si="64"/>
        <v> 3-4</v>
      </c>
      <c r="U60" s="101">
        <v>202</v>
      </c>
      <c r="V60" s="101">
        <v>6</v>
      </c>
      <c r="W60" s="308" t="s">
        <v>50</v>
      </c>
      <c r="X60" s="308"/>
      <c r="Y60" s="308"/>
      <c r="Z60" s="123">
        <v>6</v>
      </c>
      <c r="AA60" s="124">
        <v>8</v>
      </c>
      <c r="AB60" s="124">
        <v>3</v>
      </c>
      <c r="AC60" s="125">
        <v>23</v>
      </c>
      <c r="AD60" s="126"/>
      <c r="AE60" s="44">
        <v>44911</v>
      </c>
      <c r="AF60" s="101" t="str">
        <f>T60</f>
        <v> 3-4</v>
      </c>
      <c r="AG60" s="101">
        <v>202</v>
      </c>
      <c r="AH60" s="101">
        <v>6</v>
      </c>
      <c r="AI60" s="308" t="s">
        <v>51</v>
      </c>
      <c r="AJ60" s="308"/>
      <c r="AK60" s="308"/>
      <c r="AL60" s="123">
        <v>6</v>
      </c>
      <c r="AM60" s="124">
        <v>8</v>
      </c>
      <c r="AN60" s="124">
        <v>4</v>
      </c>
      <c r="AO60" s="125">
        <v>24</v>
      </c>
      <c r="AP60" s="127">
        <v>70</v>
      </c>
      <c r="AQ60" s="110">
        <f t="shared" si="70"/>
        <v>0</v>
      </c>
      <c r="AR60" s="197">
        <f t="shared" si="70"/>
        <v>0</v>
      </c>
      <c r="AS60" s="82">
        <v>42</v>
      </c>
      <c r="AT60" s="82">
        <v>35</v>
      </c>
      <c r="AU60" s="83" t="str">
        <f>TEXT(G71,"ДДДДДДД")</f>
        <v>суббота</v>
      </c>
      <c r="AV60" s="83" t="str">
        <f>TEXT(S71,"ДДДДДДД")</f>
        <v>суббота</v>
      </c>
      <c r="AW60" s="83" t="str">
        <f>TEXT(AE71,"ДДДДДДД")</f>
        <v>суббота</v>
      </c>
      <c r="AX60" s="112">
        <v>4</v>
      </c>
      <c r="AY60" s="85" t="str">
        <f t="shared" si="68"/>
        <v>7-8</v>
      </c>
      <c r="AZ60" s="56">
        <v>16</v>
      </c>
      <c r="BA60" s="113" t="str">
        <f t="shared" si="71"/>
        <v>107</v>
      </c>
      <c r="BB60" s="113" t="str">
        <f t="shared" si="71"/>
        <v>15,00-17,00</v>
      </c>
      <c r="BC60" s="114">
        <f t="shared" si="69"/>
        <v>6</v>
      </c>
      <c r="BD60" s="115">
        <f t="shared" si="72"/>
        <v>44</v>
      </c>
      <c r="BE60" s="115">
        <f t="shared" si="72"/>
        <v>35</v>
      </c>
    </row>
    <row r="61" spans="1:57" ht="68.25" customHeight="1">
      <c r="A61" s="245">
        <v>6</v>
      </c>
      <c r="B61" s="91" t="s">
        <v>146</v>
      </c>
      <c r="C61" s="117" t="s">
        <v>45</v>
      </c>
      <c r="D61" s="178" t="s">
        <v>147</v>
      </c>
      <c r="E61" s="180">
        <v>4</v>
      </c>
      <c r="F61" s="180">
        <v>1</v>
      </c>
      <c r="G61" s="150">
        <v>44839</v>
      </c>
      <c r="H61" s="238" t="s">
        <v>47</v>
      </c>
      <c r="I61" s="95">
        <v>507</v>
      </c>
      <c r="J61" s="95">
        <v>6</v>
      </c>
      <c r="K61" s="309" t="s">
        <v>49</v>
      </c>
      <c r="L61" s="309"/>
      <c r="M61" s="309"/>
      <c r="N61" s="97">
        <v>6</v>
      </c>
      <c r="O61" s="97">
        <v>8</v>
      </c>
      <c r="P61" s="97">
        <v>3</v>
      </c>
      <c r="Q61" s="98">
        <f aca="true" t="shared" si="73" ref="Q61:Q69">SUM(N61:P61)+J61</f>
        <v>23</v>
      </c>
      <c r="R61" s="99"/>
      <c r="S61" s="122">
        <v>44874</v>
      </c>
      <c r="T61" s="102" t="str">
        <f t="shared" si="64"/>
        <v> 3-4</v>
      </c>
      <c r="U61" s="102">
        <f aca="true" t="shared" si="74" ref="U61:U69">I61</f>
        <v>507</v>
      </c>
      <c r="V61" s="102">
        <f aca="true" t="shared" si="75" ref="V61:V69">J61</f>
        <v>6</v>
      </c>
      <c r="W61" s="308" t="s">
        <v>50</v>
      </c>
      <c r="X61" s="308"/>
      <c r="Y61" s="308"/>
      <c r="Z61" s="201">
        <f aca="true" t="shared" si="76" ref="Z61:Z69">N61</f>
        <v>6</v>
      </c>
      <c r="AA61" s="105">
        <v>8</v>
      </c>
      <c r="AB61" s="105">
        <v>3</v>
      </c>
      <c r="AC61" s="106">
        <f aca="true" t="shared" si="77" ref="AC61:AC69">SUM(Z61:AB61)+V61</f>
        <v>23</v>
      </c>
      <c r="AD61" s="107"/>
      <c r="AE61" s="122">
        <v>44916</v>
      </c>
      <c r="AF61" s="102" t="str">
        <f aca="true" t="shared" si="78" ref="AF61:AF69">H61</f>
        <v> 3-4</v>
      </c>
      <c r="AG61" s="102">
        <f aca="true" t="shared" si="79" ref="AG61:AG69">I61</f>
        <v>507</v>
      </c>
      <c r="AH61" s="102">
        <f aca="true" t="shared" si="80" ref="AH61:AH69">J61</f>
        <v>6</v>
      </c>
      <c r="AI61" s="308" t="s">
        <v>51</v>
      </c>
      <c r="AJ61" s="308"/>
      <c r="AK61" s="308"/>
      <c r="AL61" s="201">
        <f aca="true" t="shared" si="81" ref="AL61:AL69">Z61</f>
        <v>6</v>
      </c>
      <c r="AM61" s="105">
        <v>8</v>
      </c>
      <c r="AN61" s="105">
        <v>4</v>
      </c>
      <c r="AO61" s="106">
        <f aca="true" t="shared" si="82" ref="AO61:AO69">SUM(AL61:AN61)+AH61</f>
        <v>24</v>
      </c>
      <c r="AP61" s="109">
        <f aca="true" t="shared" si="83" ref="AP61:AP69">AO61+AC61+Q61</f>
        <v>70</v>
      </c>
      <c r="AQ61" s="110">
        <f t="shared" si="70"/>
        <v>0</v>
      </c>
      <c r="AR61" s="197">
        <f t="shared" si="70"/>
        <v>0</v>
      </c>
      <c r="AS61" s="82">
        <v>42</v>
      </c>
      <c r="AT61" s="82">
        <v>35</v>
      </c>
      <c r="AU61" s="83" t="str">
        <f>TEXT(G72,"ДДДДДДД")</f>
        <v>суббота</v>
      </c>
      <c r="AV61" s="83" t="str">
        <f>TEXT(S72,"ДДДДДДД")</f>
        <v>суббота</v>
      </c>
      <c r="AW61" s="83" t="str">
        <f>TEXT(AE72,"ДДДДДДД")</f>
        <v>суббота</v>
      </c>
      <c r="AX61" s="112">
        <v>4</v>
      </c>
      <c r="AY61" s="85" t="str">
        <f t="shared" si="68"/>
        <v>7-8</v>
      </c>
      <c r="AZ61" s="56">
        <v>16</v>
      </c>
      <c r="BA61" s="113" t="str">
        <f t="shared" si="71"/>
        <v>107</v>
      </c>
      <c r="BB61" s="113" t="str">
        <f t="shared" si="71"/>
        <v>15,00-17,00</v>
      </c>
      <c r="BC61" s="114">
        <f t="shared" si="69"/>
        <v>6</v>
      </c>
      <c r="BD61" s="115">
        <f t="shared" si="72"/>
        <v>44</v>
      </c>
      <c r="BE61" s="115">
        <f t="shared" si="72"/>
        <v>35</v>
      </c>
    </row>
    <row r="62" spans="1:56" ht="68.25" customHeight="1">
      <c r="A62" s="160">
        <v>7</v>
      </c>
      <c r="B62" s="161" t="s">
        <v>148</v>
      </c>
      <c r="C62" s="162" t="s">
        <v>149</v>
      </c>
      <c r="D62" s="163" t="s">
        <v>150</v>
      </c>
      <c r="E62" s="249">
        <v>4</v>
      </c>
      <c r="F62" s="249">
        <v>1</v>
      </c>
      <c r="G62" s="165">
        <v>44840</v>
      </c>
      <c r="H62" s="238" t="s">
        <v>70</v>
      </c>
      <c r="I62" s="239">
        <v>102</v>
      </c>
      <c r="J62" s="239">
        <v>6</v>
      </c>
      <c r="K62" s="323" t="s">
        <v>49</v>
      </c>
      <c r="L62" s="323"/>
      <c r="M62" s="323"/>
      <c r="N62" s="166">
        <v>6</v>
      </c>
      <c r="O62" s="166">
        <v>8</v>
      </c>
      <c r="P62" s="166">
        <v>3</v>
      </c>
      <c r="Q62" s="167">
        <f t="shared" si="73"/>
        <v>23</v>
      </c>
      <c r="R62" s="168"/>
      <c r="S62" s="240">
        <v>44875</v>
      </c>
      <c r="T62" s="241" t="str">
        <f t="shared" si="64"/>
        <v> 5-6</v>
      </c>
      <c r="U62" s="241">
        <f t="shared" si="74"/>
        <v>102</v>
      </c>
      <c r="V62" s="241">
        <f t="shared" si="75"/>
        <v>6</v>
      </c>
      <c r="W62" s="325" t="s">
        <v>50</v>
      </c>
      <c r="X62" s="325"/>
      <c r="Y62" s="325"/>
      <c r="Z62" s="242">
        <f t="shared" si="76"/>
        <v>6</v>
      </c>
      <c r="AA62" s="169">
        <v>8</v>
      </c>
      <c r="AB62" s="169">
        <v>3</v>
      </c>
      <c r="AC62" s="170">
        <f t="shared" si="77"/>
        <v>23</v>
      </c>
      <c r="AD62" s="171"/>
      <c r="AE62" s="202">
        <v>44917</v>
      </c>
      <c r="AF62" s="241" t="str">
        <f t="shared" si="78"/>
        <v> 5-6</v>
      </c>
      <c r="AG62" s="241">
        <f t="shared" si="79"/>
        <v>102</v>
      </c>
      <c r="AH62" s="241">
        <f t="shared" si="80"/>
        <v>6</v>
      </c>
      <c r="AI62" s="308" t="s">
        <v>51</v>
      </c>
      <c r="AJ62" s="308"/>
      <c r="AK62" s="308"/>
      <c r="AL62" s="242">
        <f t="shared" si="81"/>
        <v>6</v>
      </c>
      <c r="AM62" s="169">
        <v>8</v>
      </c>
      <c r="AN62" s="169">
        <v>4</v>
      </c>
      <c r="AO62" s="170">
        <f t="shared" si="82"/>
        <v>24</v>
      </c>
      <c r="AP62" s="172">
        <f t="shared" si="83"/>
        <v>70</v>
      </c>
      <c r="AQ62" s="110">
        <f t="shared" si="70"/>
        <v>0</v>
      </c>
      <c r="AR62" s="197">
        <f t="shared" si="70"/>
        <v>0</v>
      </c>
      <c r="AS62" s="82">
        <v>42</v>
      </c>
      <c r="AT62" s="82">
        <v>35</v>
      </c>
      <c r="AU62" s="83" t="str">
        <f>TEXT(G73,"ДДДДДДД")</f>
        <v>суббота</v>
      </c>
      <c r="AV62" s="83" t="str">
        <f>TEXT(S73,"ДДДДДДД")</f>
        <v>Руководитель ОПОП   _______________  Х.М.Гукетлов</v>
      </c>
      <c r="AW62" s="83" t="str">
        <f>TEXT(AE73,"ДДДДДДД")</f>
        <v>суббота</v>
      </c>
      <c r="AX62" s="112">
        <v>4</v>
      </c>
      <c r="AY62" s="85" t="str">
        <f t="shared" si="68"/>
        <v>7-8</v>
      </c>
      <c r="AZ62" s="56">
        <v>16</v>
      </c>
      <c r="BA62" s="113" t="str">
        <f t="shared" si="71"/>
        <v>107</v>
      </c>
      <c r="BB62" s="113" t="str">
        <f t="shared" si="71"/>
        <v>15,00-17,00</v>
      </c>
      <c r="BC62" s="114">
        <f t="shared" si="69"/>
        <v>6</v>
      </c>
      <c r="BD62" s="115">
        <f>BD61</f>
        <v>44</v>
      </c>
    </row>
    <row r="63" spans="1:56" ht="68.25" customHeight="1">
      <c r="A63" s="243">
        <v>1</v>
      </c>
      <c r="B63" s="66" t="s">
        <v>151</v>
      </c>
      <c r="C63" s="67" t="s">
        <v>45</v>
      </c>
      <c r="D63" s="244" t="s">
        <v>89</v>
      </c>
      <c r="E63" s="51">
        <v>5</v>
      </c>
      <c r="F63" s="51">
        <v>1</v>
      </c>
      <c r="G63" s="69">
        <v>44827</v>
      </c>
      <c r="H63" s="250" t="s">
        <v>60</v>
      </c>
      <c r="I63" s="70">
        <v>506</v>
      </c>
      <c r="J63" s="70">
        <v>6</v>
      </c>
      <c r="K63" s="307" t="s">
        <v>134</v>
      </c>
      <c r="L63" s="307"/>
      <c r="M63" s="307"/>
      <c r="N63" s="71">
        <v>6</v>
      </c>
      <c r="O63" s="71">
        <v>8</v>
      </c>
      <c r="P63" s="71">
        <v>3</v>
      </c>
      <c r="Q63" s="72">
        <f t="shared" si="73"/>
        <v>23</v>
      </c>
      <c r="R63" s="51"/>
      <c r="S63" s="44">
        <v>44855</v>
      </c>
      <c r="T63" s="73" t="str">
        <f t="shared" si="64"/>
        <v> 1-2</v>
      </c>
      <c r="U63" s="73">
        <f t="shared" si="74"/>
        <v>506</v>
      </c>
      <c r="V63" s="73">
        <f t="shared" si="75"/>
        <v>6</v>
      </c>
      <c r="W63" s="308" t="s">
        <v>152</v>
      </c>
      <c r="X63" s="308"/>
      <c r="Y63" s="308"/>
      <c r="Z63" s="74">
        <f t="shared" si="76"/>
        <v>6</v>
      </c>
      <c r="AA63" s="75">
        <v>8</v>
      </c>
      <c r="AB63" s="75">
        <v>3</v>
      </c>
      <c r="AC63" s="76">
        <f t="shared" si="77"/>
        <v>23</v>
      </c>
      <c r="AD63" s="77"/>
      <c r="AE63" s="251">
        <v>44883</v>
      </c>
      <c r="AF63" s="73" t="str">
        <f t="shared" si="78"/>
        <v> 1-2</v>
      </c>
      <c r="AG63" s="73">
        <f t="shared" si="79"/>
        <v>506</v>
      </c>
      <c r="AH63" s="73">
        <f t="shared" si="80"/>
        <v>6</v>
      </c>
      <c r="AI63" s="308" t="s">
        <v>153</v>
      </c>
      <c r="AJ63" s="308"/>
      <c r="AK63" s="308"/>
      <c r="AL63" s="74">
        <f t="shared" si="81"/>
        <v>6</v>
      </c>
      <c r="AM63" s="75">
        <v>8</v>
      </c>
      <c r="AN63" s="75">
        <v>4</v>
      </c>
      <c r="AO63" s="76">
        <f t="shared" si="82"/>
        <v>24</v>
      </c>
      <c r="AP63" s="78">
        <f t="shared" si="83"/>
        <v>70</v>
      </c>
      <c r="AQ63" s="110"/>
      <c r="AR63" s="197"/>
      <c r="AS63" s="82"/>
      <c r="AT63" s="82"/>
      <c r="AU63" s="83"/>
      <c r="AV63" s="83"/>
      <c r="AW63" s="83"/>
      <c r="AX63" s="112"/>
      <c r="AY63" s="85"/>
      <c r="AZ63" s="56"/>
      <c r="BA63" s="113"/>
      <c r="BB63" s="113"/>
      <c r="BC63" s="114"/>
      <c r="BD63" s="115"/>
    </row>
    <row r="64" spans="1:56" ht="68.25" customHeight="1">
      <c r="A64" s="245">
        <v>2</v>
      </c>
      <c r="B64" s="91" t="s">
        <v>154</v>
      </c>
      <c r="C64" s="117" t="s">
        <v>45</v>
      </c>
      <c r="D64" s="178" t="s">
        <v>89</v>
      </c>
      <c r="E64" s="118">
        <v>5</v>
      </c>
      <c r="F64" s="118">
        <v>1</v>
      </c>
      <c r="G64" s="150">
        <v>44831</v>
      </c>
      <c r="H64" s="38" t="s">
        <v>70</v>
      </c>
      <c r="I64" s="120">
        <v>506</v>
      </c>
      <c r="J64" s="120">
        <v>6</v>
      </c>
      <c r="K64" s="309" t="s">
        <v>134</v>
      </c>
      <c r="L64" s="309"/>
      <c r="M64" s="309"/>
      <c r="N64" s="96">
        <v>6</v>
      </c>
      <c r="O64" s="96">
        <v>8</v>
      </c>
      <c r="P64" s="96">
        <v>3</v>
      </c>
      <c r="Q64" s="121">
        <f t="shared" si="73"/>
        <v>23</v>
      </c>
      <c r="R64" s="118"/>
      <c r="S64" s="122">
        <v>44859</v>
      </c>
      <c r="T64" s="101" t="str">
        <f t="shared" si="64"/>
        <v> 5-6</v>
      </c>
      <c r="U64" s="101">
        <f t="shared" si="74"/>
        <v>506</v>
      </c>
      <c r="V64" s="101">
        <f t="shared" si="75"/>
        <v>6</v>
      </c>
      <c r="W64" s="308" t="s">
        <v>152</v>
      </c>
      <c r="X64" s="308"/>
      <c r="Y64" s="308"/>
      <c r="Z64" s="123">
        <f t="shared" si="76"/>
        <v>6</v>
      </c>
      <c r="AA64" s="124">
        <v>8</v>
      </c>
      <c r="AB64" s="124">
        <v>3</v>
      </c>
      <c r="AC64" s="125">
        <f t="shared" si="77"/>
        <v>23</v>
      </c>
      <c r="AD64" s="126"/>
      <c r="AE64" s="122">
        <v>44887</v>
      </c>
      <c r="AF64" s="101" t="str">
        <f t="shared" si="78"/>
        <v> 5-6</v>
      </c>
      <c r="AG64" s="101">
        <f t="shared" si="79"/>
        <v>506</v>
      </c>
      <c r="AH64" s="101">
        <f t="shared" si="80"/>
        <v>6</v>
      </c>
      <c r="AI64" s="308" t="s">
        <v>153</v>
      </c>
      <c r="AJ64" s="308"/>
      <c r="AK64" s="308"/>
      <c r="AL64" s="123">
        <f t="shared" si="81"/>
        <v>6</v>
      </c>
      <c r="AM64" s="124">
        <f>$AV$6</f>
        <v>0</v>
      </c>
      <c r="AN64" s="124">
        <v>4</v>
      </c>
      <c r="AO64" s="125">
        <f t="shared" si="82"/>
        <v>16</v>
      </c>
      <c r="AP64" s="127">
        <f t="shared" si="83"/>
        <v>62</v>
      </c>
      <c r="AQ64" s="110"/>
      <c r="AR64" s="197"/>
      <c r="AS64" s="82"/>
      <c r="AT64" s="82"/>
      <c r="AU64" s="83"/>
      <c r="AV64" s="83"/>
      <c r="AW64" s="83"/>
      <c r="AX64" s="112"/>
      <c r="AY64" s="85"/>
      <c r="AZ64" s="56"/>
      <c r="BA64" s="113"/>
      <c r="BB64" s="113"/>
      <c r="BC64" s="114"/>
      <c r="BD64" s="115"/>
    </row>
    <row r="65" spans="1:56" ht="68.25" customHeight="1">
      <c r="A65" s="245">
        <v>3</v>
      </c>
      <c r="B65" s="91" t="s">
        <v>155</v>
      </c>
      <c r="C65" s="117" t="s">
        <v>156</v>
      </c>
      <c r="D65" s="91" t="s">
        <v>157</v>
      </c>
      <c r="E65" s="118">
        <v>5</v>
      </c>
      <c r="F65" s="118">
        <v>1</v>
      </c>
      <c r="G65" s="150">
        <v>44833</v>
      </c>
      <c r="H65" s="38" t="s">
        <v>47</v>
      </c>
      <c r="I65" s="120">
        <v>506</v>
      </c>
      <c r="J65" s="120">
        <v>6</v>
      </c>
      <c r="K65" s="307" t="s">
        <v>134</v>
      </c>
      <c r="L65" s="307"/>
      <c r="M65" s="307"/>
      <c r="N65" s="96">
        <v>6</v>
      </c>
      <c r="O65" s="96">
        <v>8</v>
      </c>
      <c r="P65" s="96">
        <v>3</v>
      </c>
      <c r="Q65" s="121">
        <f t="shared" si="73"/>
        <v>23</v>
      </c>
      <c r="R65" s="118"/>
      <c r="S65" s="122">
        <v>44861</v>
      </c>
      <c r="T65" s="101" t="str">
        <f t="shared" si="64"/>
        <v> 3-4</v>
      </c>
      <c r="U65" s="101">
        <f t="shared" si="74"/>
        <v>506</v>
      </c>
      <c r="V65" s="101">
        <f t="shared" si="75"/>
        <v>6</v>
      </c>
      <c r="W65" s="308" t="s">
        <v>152</v>
      </c>
      <c r="X65" s="308"/>
      <c r="Y65" s="308"/>
      <c r="Z65" s="123">
        <f t="shared" si="76"/>
        <v>6</v>
      </c>
      <c r="AA65" s="124">
        <v>8</v>
      </c>
      <c r="AB65" s="124">
        <v>3</v>
      </c>
      <c r="AC65" s="125">
        <f t="shared" si="77"/>
        <v>23</v>
      </c>
      <c r="AD65" s="126"/>
      <c r="AE65" s="122">
        <v>44889</v>
      </c>
      <c r="AF65" s="101" t="str">
        <f t="shared" si="78"/>
        <v> 3-4</v>
      </c>
      <c r="AG65" s="101">
        <f t="shared" si="79"/>
        <v>506</v>
      </c>
      <c r="AH65" s="101">
        <f t="shared" si="80"/>
        <v>6</v>
      </c>
      <c r="AI65" s="308" t="s">
        <v>153</v>
      </c>
      <c r="AJ65" s="308"/>
      <c r="AK65" s="308"/>
      <c r="AL65" s="123">
        <f t="shared" si="81"/>
        <v>6</v>
      </c>
      <c r="AM65" s="124">
        <v>8</v>
      </c>
      <c r="AN65" s="124">
        <v>4</v>
      </c>
      <c r="AO65" s="125">
        <f t="shared" si="82"/>
        <v>24</v>
      </c>
      <c r="AP65" s="127">
        <f t="shared" si="83"/>
        <v>70</v>
      </c>
      <c r="AQ65" s="110"/>
      <c r="AR65" s="197"/>
      <c r="AS65" s="82"/>
      <c r="AT65" s="82"/>
      <c r="AU65" s="83"/>
      <c r="AV65" s="83"/>
      <c r="AW65" s="83"/>
      <c r="AX65" s="112"/>
      <c r="AY65" s="85"/>
      <c r="AZ65" s="56"/>
      <c r="BA65" s="113"/>
      <c r="BB65" s="113"/>
      <c r="BC65" s="114"/>
      <c r="BD65" s="115"/>
    </row>
    <row r="66" spans="1:56" ht="68.25" customHeight="1">
      <c r="A66" s="245">
        <v>4</v>
      </c>
      <c r="B66" s="91" t="s">
        <v>158</v>
      </c>
      <c r="C66" s="117" t="s">
        <v>156</v>
      </c>
      <c r="D66" s="91" t="s">
        <v>159</v>
      </c>
      <c r="E66" s="118">
        <v>5</v>
      </c>
      <c r="F66" s="118">
        <v>1</v>
      </c>
      <c r="G66" s="150">
        <v>44832</v>
      </c>
      <c r="H66" s="38" t="s">
        <v>47</v>
      </c>
      <c r="I66" s="120">
        <v>111</v>
      </c>
      <c r="J66" s="120">
        <v>6</v>
      </c>
      <c r="K66" s="309" t="s">
        <v>134</v>
      </c>
      <c r="L66" s="309"/>
      <c r="M66" s="309"/>
      <c r="N66" s="96">
        <v>6</v>
      </c>
      <c r="O66" s="96">
        <v>8</v>
      </c>
      <c r="P66" s="96">
        <v>3</v>
      </c>
      <c r="Q66" s="121">
        <f t="shared" si="73"/>
        <v>23</v>
      </c>
      <c r="R66" s="118"/>
      <c r="S66" s="122">
        <v>44860</v>
      </c>
      <c r="T66" s="101" t="str">
        <f t="shared" si="64"/>
        <v> 3-4</v>
      </c>
      <c r="U66" s="101">
        <f t="shared" si="74"/>
        <v>111</v>
      </c>
      <c r="V66" s="101">
        <f t="shared" si="75"/>
        <v>6</v>
      </c>
      <c r="W66" s="308" t="s">
        <v>152</v>
      </c>
      <c r="X66" s="308"/>
      <c r="Y66" s="308"/>
      <c r="Z66" s="123">
        <f t="shared" si="76"/>
        <v>6</v>
      </c>
      <c r="AA66" s="124">
        <v>8</v>
      </c>
      <c r="AB66" s="124">
        <v>3</v>
      </c>
      <c r="AC66" s="125">
        <f t="shared" si="77"/>
        <v>23</v>
      </c>
      <c r="AD66" s="126"/>
      <c r="AE66" s="122">
        <v>44888</v>
      </c>
      <c r="AF66" s="101" t="str">
        <f t="shared" si="78"/>
        <v> 3-4</v>
      </c>
      <c r="AG66" s="101">
        <f t="shared" si="79"/>
        <v>111</v>
      </c>
      <c r="AH66" s="101">
        <f t="shared" si="80"/>
        <v>6</v>
      </c>
      <c r="AI66" s="308" t="s">
        <v>153</v>
      </c>
      <c r="AJ66" s="308"/>
      <c r="AK66" s="308"/>
      <c r="AL66" s="123">
        <f t="shared" si="81"/>
        <v>6</v>
      </c>
      <c r="AM66" s="124">
        <v>8</v>
      </c>
      <c r="AN66" s="124">
        <v>4</v>
      </c>
      <c r="AO66" s="125">
        <f t="shared" si="82"/>
        <v>24</v>
      </c>
      <c r="AP66" s="127">
        <f t="shared" si="83"/>
        <v>70</v>
      </c>
      <c r="AQ66" s="110"/>
      <c r="AR66" s="197"/>
      <c r="AS66" s="82"/>
      <c r="AT66" s="82"/>
      <c r="AU66" s="83"/>
      <c r="AV66" s="83"/>
      <c r="AW66" s="83"/>
      <c r="AX66" s="112"/>
      <c r="AY66" s="85"/>
      <c r="AZ66" s="56"/>
      <c r="BA66" s="113"/>
      <c r="BB66" s="113"/>
      <c r="BC66" s="114"/>
      <c r="BD66" s="115"/>
    </row>
    <row r="67" spans="1:56" ht="68.25" customHeight="1">
      <c r="A67" s="245">
        <v>5</v>
      </c>
      <c r="B67" s="91" t="s">
        <v>160</v>
      </c>
      <c r="C67" s="117" t="s">
        <v>45</v>
      </c>
      <c r="D67" s="91" t="s">
        <v>161</v>
      </c>
      <c r="E67" s="118">
        <v>5</v>
      </c>
      <c r="F67" s="118">
        <v>1</v>
      </c>
      <c r="G67" s="150">
        <v>44837</v>
      </c>
      <c r="H67" s="38" t="s">
        <v>47</v>
      </c>
      <c r="I67" s="120">
        <v>102</v>
      </c>
      <c r="J67" s="120">
        <v>6</v>
      </c>
      <c r="K67" s="307" t="s">
        <v>134</v>
      </c>
      <c r="L67" s="307"/>
      <c r="M67" s="307"/>
      <c r="N67" s="96">
        <v>6</v>
      </c>
      <c r="O67" s="96">
        <v>8</v>
      </c>
      <c r="P67" s="96">
        <v>3</v>
      </c>
      <c r="Q67" s="121">
        <f t="shared" si="73"/>
        <v>23</v>
      </c>
      <c r="R67" s="118"/>
      <c r="S67" s="122">
        <v>44865</v>
      </c>
      <c r="T67" s="101" t="str">
        <f t="shared" si="64"/>
        <v> 3-4</v>
      </c>
      <c r="U67" s="101">
        <f t="shared" si="74"/>
        <v>102</v>
      </c>
      <c r="V67" s="101">
        <f t="shared" si="75"/>
        <v>6</v>
      </c>
      <c r="W67" s="308" t="s">
        <v>152</v>
      </c>
      <c r="X67" s="308"/>
      <c r="Y67" s="308"/>
      <c r="Z67" s="123">
        <f t="shared" si="76"/>
        <v>6</v>
      </c>
      <c r="AA67" s="124">
        <v>8</v>
      </c>
      <c r="AB67" s="124">
        <v>3</v>
      </c>
      <c r="AC67" s="125">
        <f t="shared" si="77"/>
        <v>23</v>
      </c>
      <c r="AD67" s="126"/>
      <c r="AE67" s="122">
        <v>44893</v>
      </c>
      <c r="AF67" s="101" t="str">
        <f t="shared" si="78"/>
        <v> 3-4</v>
      </c>
      <c r="AG67" s="101">
        <f t="shared" si="79"/>
        <v>102</v>
      </c>
      <c r="AH67" s="101">
        <f t="shared" si="80"/>
        <v>6</v>
      </c>
      <c r="AI67" s="308" t="s">
        <v>153</v>
      </c>
      <c r="AJ67" s="308"/>
      <c r="AK67" s="308"/>
      <c r="AL67" s="123">
        <f t="shared" si="81"/>
        <v>6</v>
      </c>
      <c r="AM67" s="124">
        <v>8</v>
      </c>
      <c r="AN67" s="124">
        <v>4</v>
      </c>
      <c r="AO67" s="125">
        <f t="shared" si="82"/>
        <v>24</v>
      </c>
      <c r="AP67" s="127">
        <f t="shared" si="83"/>
        <v>70</v>
      </c>
      <c r="AQ67" s="110"/>
      <c r="AR67" s="197"/>
      <c r="AS67" s="82"/>
      <c r="AT67" s="82"/>
      <c r="AU67" s="83"/>
      <c r="AV67" s="83"/>
      <c r="AW67" s="83"/>
      <c r="AX67" s="112"/>
      <c r="AY67" s="85"/>
      <c r="AZ67" s="56"/>
      <c r="BA67" s="113"/>
      <c r="BB67" s="113"/>
      <c r="BC67" s="114"/>
      <c r="BD67" s="115"/>
    </row>
    <row r="68" spans="1:56" ht="68.25" customHeight="1">
      <c r="A68" s="245">
        <v>6</v>
      </c>
      <c r="B68" s="91" t="s">
        <v>162</v>
      </c>
      <c r="C68" s="117" t="s">
        <v>45</v>
      </c>
      <c r="D68" s="178" t="s">
        <v>89</v>
      </c>
      <c r="E68" s="118">
        <v>5</v>
      </c>
      <c r="F68" s="118">
        <v>1</v>
      </c>
      <c r="G68" s="150">
        <v>44832</v>
      </c>
      <c r="H68" s="38" t="s">
        <v>70</v>
      </c>
      <c r="I68" s="120">
        <v>305</v>
      </c>
      <c r="J68" s="120">
        <v>6</v>
      </c>
      <c r="K68" s="309" t="s">
        <v>134</v>
      </c>
      <c r="L68" s="309"/>
      <c r="M68" s="309"/>
      <c r="N68" s="96">
        <v>6</v>
      </c>
      <c r="O68" s="96">
        <v>8</v>
      </c>
      <c r="P68" s="96">
        <v>3</v>
      </c>
      <c r="Q68" s="121">
        <f t="shared" si="73"/>
        <v>23</v>
      </c>
      <c r="R68" s="118"/>
      <c r="S68" s="122">
        <v>44867</v>
      </c>
      <c r="T68" s="101" t="str">
        <f t="shared" si="64"/>
        <v> 5-6</v>
      </c>
      <c r="U68" s="101">
        <f t="shared" si="74"/>
        <v>305</v>
      </c>
      <c r="V68" s="101">
        <f t="shared" si="75"/>
        <v>6</v>
      </c>
      <c r="W68" s="308" t="s">
        <v>152</v>
      </c>
      <c r="X68" s="308"/>
      <c r="Y68" s="308"/>
      <c r="Z68" s="123">
        <f t="shared" si="76"/>
        <v>6</v>
      </c>
      <c r="AA68" s="124">
        <v>8</v>
      </c>
      <c r="AB68" s="124">
        <v>3</v>
      </c>
      <c r="AC68" s="125">
        <f t="shared" si="77"/>
        <v>23</v>
      </c>
      <c r="AD68" s="126"/>
      <c r="AE68" s="122">
        <v>44888</v>
      </c>
      <c r="AF68" s="101" t="str">
        <f t="shared" si="78"/>
        <v> 5-6</v>
      </c>
      <c r="AG68" s="101">
        <f t="shared" si="79"/>
        <v>305</v>
      </c>
      <c r="AH68" s="101">
        <f t="shared" si="80"/>
        <v>6</v>
      </c>
      <c r="AI68" s="308" t="s">
        <v>153</v>
      </c>
      <c r="AJ68" s="308"/>
      <c r="AK68" s="308"/>
      <c r="AL68" s="123">
        <f t="shared" si="81"/>
        <v>6</v>
      </c>
      <c r="AM68" s="124">
        <v>8</v>
      </c>
      <c r="AN68" s="124">
        <v>4</v>
      </c>
      <c r="AO68" s="125">
        <f t="shared" si="82"/>
        <v>24</v>
      </c>
      <c r="AP68" s="127">
        <f t="shared" si="83"/>
        <v>70</v>
      </c>
      <c r="AQ68" s="110"/>
      <c r="AR68" s="197"/>
      <c r="AS68" s="82"/>
      <c r="AT68" s="82"/>
      <c r="AU68" s="83"/>
      <c r="AV68" s="83"/>
      <c r="AW68" s="83"/>
      <c r="AX68" s="112"/>
      <c r="AY68" s="85"/>
      <c r="AZ68" s="56"/>
      <c r="BA68" s="113"/>
      <c r="BB68" s="113"/>
      <c r="BC68" s="114"/>
      <c r="BD68" s="115"/>
    </row>
    <row r="69" spans="1:56" ht="68.25" customHeight="1">
      <c r="A69" s="160">
        <v>7</v>
      </c>
      <c r="B69" s="161" t="s">
        <v>163</v>
      </c>
      <c r="C69" s="162" t="s">
        <v>164</v>
      </c>
      <c r="D69" s="161" t="s">
        <v>161</v>
      </c>
      <c r="E69" s="168">
        <v>5</v>
      </c>
      <c r="F69" s="168">
        <v>1</v>
      </c>
      <c r="G69" s="165">
        <v>44834</v>
      </c>
      <c r="H69" s="238" t="s">
        <v>70</v>
      </c>
      <c r="I69" s="239">
        <v>102</v>
      </c>
      <c r="J69" s="239">
        <v>6</v>
      </c>
      <c r="K69" s="326" t="s">
        <v>134</v>
      </c>
      <c r="L69" s="326"/>
      <c r="M69" s="326"/>
      <c r="N69" s="166">
        <v>6</v>
      </c>
      <c r="O69" s="166">
        <v>8</v>
      </c>
      <c r="P69" s="166">
        <v>3</v>
      </c>
      <c r="Q69" s="167">
        <f t="shared" si="73"/>
        <v>23</v>
      </c>
      <c r="R69" s="168"/>
      <c r="S69" s="202">
        <v>44862</v>
      </c>
      <c r="T69" s="241" t="str">
        <f t="shared" si="64"/>
        <v> 5-6</v>
      </c>
      <c r="U69" s="241">
        <f t="shared" si="74"/>
        <v>102</v>
      </c>
      <c r="V69" s="241">
        <f t="shared" si="75"/>
        <v>6</v>
      </c>
      <c r="W69" s="308" t="s">
        <v>152</v>
      </c>
      <c r="X69" s="308"/>
      <c r="Y69" s="308"/>
      <c r="Z69" s="242">
        <f t="shared" si="76"/>
        <v>6</v>
      </c>
      <c r="AA69" s="169">
        <v>8</v>
      </c>
      <c r="AB69" s="169">
        <v>3</v>
      </c>
      <c r="AC69" s="170">
        <f t="shared" si="77"/>
        <v>23</v>
      </c>
      <c r="AD69" s="171"/>
      <c r="AE69" s="202">
        <v>44890</v>
      </c>
      <c r="AF69" s="241" t="str">
        <f t="shared" si="78"/>
        <v> 5-6</v>
      </c>
      <c r="AG69" s="241">
        <f t="shared" si="79"/>
        <v>102</v>
      </c>
      <c r="AH69" s="241">
        <f t="shared" si="80"/>
        <v>6</v>
      </c>
      <c r="AI69" s="308" t="s">
        <v>153</v>
      </c>
      <c r="AJ69" s="308"/>
      <c r="AK69" s="308"/>
      <c r="AL69" s="242">
        <f t="shared" si="81"/>
        <v>6</v>
      </c>
      <c r="AM69" s="169">
        <v>8</v>
      </c>
      <c r="AN69" s="169">
        <v>4</v>
      </c>
      <c r="AO69" s="170">
        <f t="shared" si="82"/>
        <v>24</v>
      </c>
      <c r="AP69" s="172">
        <f t="shared" si="83"/>
        <v>70</v>
      </c>
      <c r="AQ69" s="110">
        <f>E74</f>
        <v>0</v>
      </c>
      <c r="AR69" s="197">
        <f>F74</f>
        <v>0</v>
      </c>
      <c r="AS69" s="82">
        <v>42</v>
      </c>
      <c r="AT69" s="82">
        <v>35</v>
      </c>
      <c r="AU69" s="83" t="str">
        <f>TEXT(G74,"ДДДДДДД")</f>
        <v>суббота</v>
      </c>
      <c r="AV69" s="83" t="str">
        <f>TEXT(S74,"ДДДДДДД")</f>
        <v>суббота</v>
      </c>
      <c r="AW69" s="83" t="str">
        <f>TEXT(AE74,"ДДДДДДД")</f>
        <v>суббота</v>
      </c>
      <c r="AX69" s="112">
        <v>4</v>
      </c>
      <c r="AY69" s="85" t="str">
        <f>IF(AX69=3,"5-6",IF(AX69=4,"7-8","9-10"))</f>
        <v>7-8</v>
      </c>
      <c r="AZ69" s="56">
        <v>16</v>
      </c>
      <c r="BA69" s="113" t="str">
        <f>BA62</f>
        <v>107</v>
      </c>
      <c r="BB69" s="113" t="str">
        <f>BB62</f>
        <v>15,00-17,00</v>
      </c>
      <c r="BC69" s="114">
        <f>$BC$13</f>
        <v>6</v>
      </c>
      <c r="BD69" s="115">
        <f>BD62</f>
        <v>44</v>
      </c>
    </row>
    <row r="70" spans="1:56" ht="20.25">
      <c r="A70" s="252"/>
      <c r="B70" s="253"/>
      <c r="C70" s="254"/>
      <c r="D70" s="255"/>
      <c r="E70" s="173"/>
      <c r="F70" s="173"/>
      <c r="G70" s="256"/>
      <c r="H70" s="257"/>
      <c r="I70" s="258"/>
      <c r="J70" s="258"/>
      <c r="K70" s="327"/>
      <c r="L70" s="327"/>
      <c r="M70" s="327"/>
      <c r="N70" s="259"/>
      <c r="O70" s="259"/>
      <c r="P70" s="259"/>
      <c r="Q70" s="260"/>
      <c r="R70" s="173"/>
      <c r="S70" s="261"/>
      <c r="T70" s="262"/>
      <c r="U70" s="262"/>
      <c r="V70" s="262"/>
      <c r="W70" s="328"/>
      <c r="X70" s="328"/>
      <c r="Y70" s="328"/>
      <c r="Z70" s="263"/>
      <c r="AA70" s="264"/>
      <c r="AB70" s="264"/>
      <c r="AC70" s="265"/>
      <c r="AD70" s="266"/>
      <c r="AE70" s="267"/>
      <c r="AF70" s="268"/>
      <c r="AG70" s="268"/>
      <c r="AH70" s="268"/>
      <c r="AI70" s="329"/>
      <c r="AJ70" s="329"/>
      <c r="AK70" s="329"/>
      <c r="AL70" s="269"/>
      <c r="AM70" s="270"/>
      <c r="AN70" s="270"/>
      <c r="AO70" s="271"/>
      <c r="AP70" s="272"/>
      <c r="AQ70" s="110"/>
      <c r="AR70" s="197"/>
      <c r="AS70" s="82"/>
      <c r="AT70" s="82"/>
      <c r="AU70" s="83"/>
      <c r="AV70" s="83"/>
      <c r="AW70" s="83"/>
      <c r="AX70" s="112"/>
      <c r="AY70" s="85"/>
      <c r="AZ70" s="56"/>
      <c r="BA70" s="113"/>
      <c r="BB70" s="113"/>
      <c r="BC70" s="114"/>
      <c r="BD70" s="115"/>
    </row>
    <row r="71" spans="1:14" ht="17.25">
      <c r="A71" s="252"/>
      <c r="B71" s="253"/>
      <c r="C71" s="254"/>
      <c r="D71" s="255"/>
      <c r="E71" s="173"/>
      <c r="F71" s="173"/>
      <c r="G71" s="252"/>
      <c r="H71" s="252"/>
      <c r="I71" s="252"/>
      <c r="J71" s="116"/>
      <c r="K71" s="116"/>
      <c r="L71" s="116"/>
      <c r="M71" s="116"/>
      <c r="N71" s="116"/>
    </row>
    <row r="72" spans="1:14" ht="17.25">
      <c r="A72" s="252"/>
      <c r="B72" s="253"/>
      <c r="C72" s="254"/>
      <c r="D72" s="255"/>
      <c r="E72" s="173"/>
      <c r="F72" s="173"/>
      <c r="G72" s="252"/>
      <c r="H72" s="252"/>
      <c r="I72" s="252"/>
      <c r="J72" s="116"/>
      <c r="K72" s="116"/>
      <c r="L72" s="116"/>
      <c r="M72" s="116"/>
      <c r="N72" s="116"/>
    </row>
    <row r="73" spans="1:45" ht="30" customHeight="1">
      <c r="A73" s="252"/>
      <c r="B73" s="330" t="s">
        <v>165</v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S73" s="330" t="s">
        <v>166</v>
      </c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</row>
    <row r="74" spans="1:14" ht="17.25">
      <c r="A74" s="252"/>
      <c r="B74" s="253"/>
      <c r="C74" s="254"/>
      <c r="D74" s="255"/>
      <c r="E74" s="173"/>
      <c r="F74" s="173"/>
      <c r="G74" s="252"/>
      <c r="H74" s="252"/>
      <c r="I74" s="252"/>
      <c r="J74" s="116"/>
      <c r="K74" s="116"/>
      <c r="L74" s="116"/>
      <c r="M74" s="116"/>
      <c r="N74" s="116"/>
    </row>
    <row r="75" spans="1:14" ht="17.25">
      <c r="A75" s="252"/>
      <c r="B75" s="253"/>
      <c r="C75" s="254"/>
      <c r="D75" s="255"/>
      <c r="E75" s="173"/>
      <c r="F75" s="173"/>
      <c r="G75" s="252"/>
      <c r="H75" s="252"/>
      <c r="I75" s="252"/>
      <c r="J75" s="116"/>
      <c r="K75" s="116"/>
      <c r="L75" s="116"/>
      <c r="M75" s="116"/>
      <c r="N75" s="116"/>
    </row>
    <row r="76" spans="1:14" ht="17.25">
      <c r="A76" s="252"/>
      <c r="B76" s="253"/>
      <c r="C76" s="254"/>
      <c r="D76" s="255"/>
      <c r="E76" s="173"/>
      <c r="F76" s="173"/>
      <c r="G76" s="252"/>
      <c r="H76" s="252"/>
      <c r="I76" s="252"/>
      <c r="J76" s="116"/>
      <c r="K76" s="116"/>
      <c r="L76" s="116"/>
      <c r="M76" s="116"/>
      <c r="N76" s="116"/>
    </row>
    <row r="77" ht="17.25">
      <c r="A77" s="273"/>
    </row>
    <row r="85" spans="2:45" ht="26.25" customHeight="1"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</row>
  </sheetData>
  <sheetProtection selectLockedCells="1" selectUnlockedCells="1"/>
  <mergeCells count="245">
    <mergeCell ref="K70:M70"/>
    <mergeCell ref="W70:Y70"/>
    <mergeCell ref="AI70:AK70"/>
    <mergeCell ref="B73:N73"/>
    <mergeCell ref="S73:AS73"/>
    <mergeCell ref="B85:N85"/>
    <mergeCell ref="S85:AS85"/>
    <mergeCell ref="K68:M68"/>
    <mergeCell ref="W68:Y68"/>
    <mergeCell ref="AI68:AK68"/>
    <mergeCell ref="K69:M69"/>
    <mergeCell ref="W69:Y69"/>
    <mergeCell ref="AI69:AK69"/>
    <mergeCell ref="K66:M66"/>
    <mergeCell ref="W66:Y66"/>
    <mergeCell ref="AI66:AK66"/>
    <mergeCell ref="K67:M67"/>
    <mergeCell ref="W67:Y67"/>
    <mergeCell ref="AI67:AK67"/>
    <mergeCell ref="K64:M64"/>
    <mergeCell ref="W64:Y64"/>
    <mergeCell ref="AI64:AK64"/>
    <mergeCell ref="K65:M65"/>
    <mergeCell ref="W65:Y65"/>
    <mergeCell ref="AI65:AK65"/>
    <mergeCell ref="K62:M62"/>
    <mergeCell ref="W62:Y62"/>
    <mergeCell ref="AI62:AK62"/>
    <mergeCell ref="K63:M63"/>
    <mergeCell ref="W63:Y63"/>
    <mergeCell ref="AI63:AK63"/>
    <mergeCell ref="K60:M60"/>
    <mergeCell ref="W60:Y60"/>
    <mergeCell ref="AI60:AK60"/>
    <mergeCell ref="K61:M61"/>
    <mergeCell ref="W61:Y61"/>
    <mergeCell ref="AI61:AK61"/>
    <mergeCell ref="K58:M58"/>
    <mergeCell ref="W58:Y58"/>
    <mergeCell ref="AI58:AK58"/>
    <mergeCell ref="K59:M59"/>
    <mergeCell ref="W59:Y59"/>
    <mergeCell ref="AI59:AK59"/>
    <mergeCell ref="K56:M56"/>
    <mergeCell ref="W56:Y56"/>
    <mergeCell ref="AI56:AK56"/>
    <mergeCell ref="K57:M57"/>
    <mergeCell ref="W57:Y57"/>
    <mergeCell ref="AI57:AK57"/>
    <mergeCell ref="G54:N54"/>
    <mergeCell ref="S54:Z54"/>
    <mergeCell ref="AE54:AL54"/>
    <mergeCell ref="K55:M55"/>
    <mergeCell ref="W55:Y55"/>
    <mergeCell ref="AI55:AK55"/>
    <mergeCell ref="K52:M52"/>
    <mergeCell ref="W52:Y52"/>
    <mergeCell ref="AI52:AK52"/>
    <mergeCell ref="K53:M53"/>
    <mergeCell ref="W53:Y53"/>
    <mergeCell ref="AI53:AK53"/>
    <mergeCell ref="K50:M50"/>
    <mergeCell ref="W50:Y50"/>
    <mergeCell ref="AI50:AK50"/>
    <mergeCell ref="K51:M51"/>
    <mergeCell ref="W51:Y51"/>
    <mergeCell ref="AI51:AK51"/>
    <mergeCell ref="K48:M48"/>
    <mergeCell ref="W48:Y48"/>
    <mergeCell ref="AI48:AK48"/>
    <mergeCell ref="K49:M49"/>
    <mergeCell ref="W49:Y49"/>
    <mergeCell ref="AI49:AK49"/>
    <mergeCell ref="K46:M46"/>
    <mergeCell ref="W46:Y46"/>
    <mergeCell ref="AI46:AK46"/>
    <mergeCell ref="K47:M47"/>
    <mergeCell ref="W47:Y47"/>
    <mergeCell ref="AI47:AK47"/>
    <mergeCell ref="K44:M44"/>
    <mergeCell ref="W44:Y44"/>
    <mergeCell ref="AI44:AK44"/>
    <mergeCell ref="K45:M45"/>
    <mergeCell ref="W45:Y45"/>
    <mergeCell ref="AI45:AK45"/>
    <mergeCell ref="K42:M42"/>
    <mergeCell ref="W42:Y42"/>
    <mergeCell ref="AI42:AK42"/>
    <mergeCell ref="G43:N43"/>
    <mergeCell ref="S43:Z43"/>
    <mergeCell ref="AE43:AL43"/>
    <mergeCell ref="K40:M40"/>
    <mergeCell ref="W40:Y40"/>
    <mergeCell ref="AI40:AK40"/>
    <mergeCell ref="K41:M41"/>
    <mergeCell ref="W41:Y41"/>
    <mergeCell ref="AI41:AK41"/>
    <mergeCell ref="K38:M38"/>
    <mergeCell ref="W38:Y38"/>
    <mergeCell ref="AI38:AK38"/>
    <mergeCell ref="K39:M39"/>
    <mergeCell ref="W39:Y39"/>
    <mergeCell ref="AI39:AK39"/>
    <mergeCell ref="K36:M36"/>
    <mergeCell ref="W36:Y36"/>
    <mergeCell ref="AI36:AK36"/>
    <mergeCell ref="K37:M37"/>
    <mergeCell ref="W37:Y37"/>
    <mergeCell ref="AI37:AK37"/>
    <mergeCell ref="K34:M34"/>
    <mergeCell ref="W34:Y34"/>
    <mergeCell ref="AI34:AK34"/>
    <mergeCell ref="K35:M35"/>
    <mergeCell ref="W35:Y35"/>
    <mergeCell ref="AI35:AK35"/>
    <mergeCell ref="K32:M32"/>
    <mergeCell ref="W32:Y32"/>
    <mergeCell ref="AI32:AK32"/>
    <mergeCell ref="G33:N33"/>
    <mergeCell ref="S33:Z33"/>
    <mergeCell ref="AE33:AL33"/>
    <mergeCell ref="K30:M30"/>
    <mergeCell ref="W30:Y30"/>
    <mergeCell ref="AI30:AK30"/>
    <mergeCell ref="K31:M31"/>
    <mergeCell ref="W31:Y31"/>
    <mergeCell ref="AI31:AK31"/>
    <mergeCell ref="K28:M28"/>
    <mergeCell ref="W28:Y28"/>
    <mergeCell ref="AI28:AK28"/>
    <mergeCell ref="K29:M29"/>
    <mergeCell ref="W29:Y29"/>
    <mergeCell ref="AI29:AK29"/>
    <mergeCell ref="K26:M26"/>
    <mergeCell ref="W26:Y26"/>
    <mergeCell ref="AI26:AK26"/>
    <mergeCell ref="K27:M27"/>
    <mergeCell ref="W27:Y27"/>
    <mergeCell ref="AI27:AK27"/>
    <mergeCell ref="K24:M24"/>
    <mergeCell ref="W24:Y24"/>
    <mergeCell ref="AI24:AK24"/>
    <mergeCell ref="K25:M25"/>
    <mergeCell ref="W25:Y25"/>
    <mergeCell ref="AI25:AK25"/>
    <mergeCell ref="G22:N22"/>
    <mergeCell ref="S22:Z22"/>
    <mergeCell ref="AE22:AL22"/>
    <mergeCell ref="K23:M23"/>
    <mergeCell ref="W23:Y23"/>
    <mergeCell ref="AI23:AK23"/>
    <mergeCell ref="K20:M20"/>
    <mergeCell ref="W20:Y20"/>
    <mergeCell ref="AI20:AK20"/>
    <mergeCell ref="K21:M21"/>
    <mergeCell ref="W21:Y21"/>
    <mergeCell ref="AI21:AK21"/>
    <mergeCell ref="K18:M18"/>
    <mergeCell ref="W18:Y18"/>
    <mergeCell ref="AI18:AK18"/>
    <mergeCell ref="K19:M19"/>
    <mergeCell ref="W19:Y19"/>
    <mergeCell ref="AI19:AK19"/>
    <mergeCell ref="K16:M16"/>
    <mergeCell ref="W16:Y16"/>
    <mergeCell ref="AI16:AK16"/>
    <mergeCell ref="K17:M17"/>
    <mergeCell ref="W17:Y17"/>
    <mergeCell ref="AI17:AK17"/>
    <mergeCell ref="K14:M14"/>
    <mergeCell ref="W14:Y14"/>
    <mergeCell ref="AI14:AK14"/>
    <mergeCell ref="K15:M15"/>
    <mergeCell ref="W15:Y15"/>
    <mergeCell ref="AI15:AK15"/>
    <mergeCell ref="K12:M12"/>
    <mergeCell ref="W12:Y12"/>
    <mergeCell ref="AI12:AK12"/>
    <mergeCell ref="K13:M13"/>
    <mergeCell ref="W13:Y13"/>
    <mergeCell ref="AI13:AK13"/>
    <mergeCell ref="AS10:AT10"/>
    <mergeCell ref="AX10:AY10"/>
    <mergeCell ref="BA10:BC10"/>
    <mergeCell ref="BD10:BE10"/>
    <mergeCell ref="AQ6:AQ11"/>
    <mergeCell ref="AR6:AR11"/>
    <mergeCell ref="S10:S11"/>
    <mergeCell ref="T10:T11"/>
    <mergeCell ref="U10:U11"/>
    <mergeCell ref="V10:V11"/>
    <mergeCell ref="W10:Y11"/>
    <mergeCell ref="Z10:Z11"/>
    <mergeCell ref="G10:G11"/>
    <mergeCell ref="H10:H11"/>
    <mergeCell ref="I10:I11"/>
    <mergeCell ref="J10:J11"/>
    <mergeCell ref="K10:M11"/>
    <mergeCell ref="N10:N11"/>
    <mergeCell ref="AI8:AL9"/>
    <mergeCell ref="AM8:AM11"/>
    <mergeCell ref="AN8:AN11"/>
    <mergeCell ref="AO8:AO11"/>
    <mergeCell ref="AE10:AE11"/>
    <mergeCell ref="AF10:AF11"/>
    <mergeCell ref="AG10:AG11"/>
    <mergeCell ref="AH10:AH11"/>
    <mergeCell ref="AI10:AK11"/>
    <mergeCell ref="AL10:AL11"/>
    <mergeCell ref="G7:Q7"/>
    <mergeCell ref="S7:AC7"/>
    <mergeCell ref="AE7:AO7"/>
    <mergeCell ref="G8:J9"/>
    <mergeCell ref="K8:N9"/>
    <mergeCell ref="O8:O11"/>
    <mergeCell ref="P8:P11"/>
    <mergeCell ref="Q8:Q11"/>
    <mergeCell ref="AC8:AC11"/>
    <mergeCell ref="AE8:AH9"/>
    <mergeCell ref="G6:Q6"/>
    <mergeCell ref="R6:R11"/>
    <mergeCell ref="S6:AC6"/>
    <mergeCell ref="AD6:AD11"/>
    <mergeCell ref="AE6:AO6"/>
    <mergeCell ref="AP6:AP11"/>
    <mergeCell ref="S8:V9"/>
    <mergeCell ref="W8:Z9"/>
    <mergeCell ref="AA8:AA11"/>
    <mergeCell ref="AB8:AB11"/>
    <mergeCell ref="B3:C3"/>
    <mergeCell ref="K3:AH4"/>
    <mergeCell ref="D5:AQ5"/>
    <mergeCell ref="AS5:AT5"/>
    <mergeCell ref="A6:A11"/>
    <mergeCell ref="B6:B11"/>
    <mergeCell ref="C6:C11"/>
    <mergeCell ref="D6:D11"/>
    <mergeCell ref="E6:E11"/>
    <mergeCell ref="F6:F11"/>
    <mergeCell ref="D1:AQ1"/>
    <mergeCell ref="AV1:AV2"/>
    <mergeCell ref="AW1:AW2"/>
    <mergeCell ref="A2:C2"/>
    <mergeCell ref="D2:AQ2"/>
    <mergeCell ref="AS2:AT2"/>
  </mergeCells>
  <conditionalFormatting sqref="AX12 AX21:AX33 AX55:AX70">
    <cfRule type="cellIs" priority="1" dxfId="0" operator="equal" stopIfTrue="1">
      <formula>1</formula>
    </cfRule>
  </conditionalFormatting>
  <conditionalFormatting sqref="AX13">
    <cfRule type="cellIs" priority="2" dxfId="0" operator="equal" stopIfTrue="1">
      <formula>1</formula>
    </cfRule>
  </conditionalFormatting>
  <conditionalFormatting sqref="AX14:AX20">
    <cfRule type="cellIs" priority="3" dxfId="0" operator="equal" stopIfTrue="1">
      <formula>1</formula>
    </cfRule>
  </conditionalFormatting>
  <conditionalFormatting sqref="AX34:AX42">
    <cfRule type="cellIs" priority="4" dxfId="0" operator="equal" stopIfTrue="1">
      <formula>1</formula>
    </cfRule>
  </conditionalFormatting>
  <conditionalFormatting sqref="AX44">
    <cfRule type="cellIs" priority="5" dxfId="0" operator="equal" stopIfTrue="1">
      <formula>1</formula>
    </cfRule>
  </conditionalFormatting>
  <conditionalFormatting sqref="AX43">
    <cfRule type="cellIs" priority="6" dxfId="0" operator="equal" stopIfTrue="1">
      <formula>1</formula>
    </cfRule>
  </conditionalFormatting>
  <conditionalFormatting sqref="AX45">
    <cfRule type="cellIs" priority="7" dxfId="0" operator="equal" stopIfTrue="1">
      <formula>1</formula>
    </cfRule>
  </conditionalFormatting>
  <conditionalFormatting sqref="AX46:AX54">
    <cfRule type="cellIs" priority="8" dxfId="0" operator="equal" stopIfTrue="1">
      <formula>1</formula>
    </cfRule>
  </conditionalFormatting>
  <printOptions horizontalCentered="1"/>
  <pageMargins left="0" right="0" top="0" bottom="0" header="0.5118055555555555" footer="0.5118055555555555"/>
  <pageSetup fitToHeight="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SheetLayoutView="100" zoomScalePageLayoutView="0" workbookViewId="0" topLeftCell="A1">
      <selection activeCell="L116" sqref="L11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Nektoal Black</cp:lastModifiedBy>
  <dcterms:created xsi:type="dcterms:W3CDTF">2022-10-14T11:58:10Z</dcterms:created>
  <dcterms:modified xsi:type="dcterms:W3CDTF">2022-10-19T07:03:46Z</dcterms:modified>
  <cp:category/>
  <cp:version/>
  <cp:contentType/>
  <cp:contentStatus/>
</cp:coreProperties>
</file>