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8976" tabRatio="500" activeTab="0"/>
  </bookViews>
  <sheets>
    <sheet name="1-2 СТР-рейт 2 сем (2)" sheetId="1" r:id="rId1"/>
  </sheets>
  <definedNames>
    <definedName name="Excel_BuiltIn_Print_Area" localSheetId="0">'1-2 СТР-рейт 2 сем (2)'!$A$1:$AP$78</definedName>
    <definedName name="_xlnm.Print_Area" localSheetId="0">'1-2 СТР-рейт 2 сем (2)'!$A$1:$AP$78</definedName>
  </definedNames>
  <calcPr fullCalcOnLoad="1"/>
</workbook>
</file>

<file path=xl/sharedStrings.xml><?xml version="1.0" encoding="utf-8"?>
<sst xmlns="http://schemas.openxmlformats.org/spreadsheetml/2006/main" count="524" uniqueCount="140">
  <si>
    <t>"УТВЕРЖДАЮ"</t>
  </si>
  <si>
    <t>РАСПИСАНИЕ</t>
  </si>
  <si>
    <t>текущий контроль (л/р…к/р)</t>
  </si>
  <si>
    <t>Посещение</t>
  </si>
  <si>
    <t>ИНСТИТУТ АРХИТЕКТУРЫ, СТРОИТЕЛЬСТВА и ДИЗАЙНА</t>
  </si>
  <si>
    <t>конец 1-3 к</t>
  </si>
  <si>
    <t>баллы коллокв</t>
  </si>
  <si>
    <t>08.03.01   Строительство 1-2 курсы     08.04.01   Строительство 1 год</t>
  </si>
  <si>
    <t>№№</t>
  </si>
  <si>
    <t xml:space="preserve">НАИМЕНОВАНИЕ  ДИСЦИПЛИН </t>
  </si>
  <si>
    <t>Форма итогового контроля</t>
  </si>
  <si>
    <t>Ф И О преподавателя</t>
  </si>
  <si>
    <t>курс</t>
  </si>
  <si>
    <t>группа</t>
  </si>
  <si>
    <t>5-6 неделя</t>
  </si>
  <si>
    <t>10-11 неделя</t>
  </si>
  <si>
    <t>15-16 неделя</t>
  </si>
  <si>
    <t>итого</t>
  </si>
  <si>
    <t>контрольные мероприятия</t>
  </si>
  <si>
    <t>коллоквиум</t>
  </si>
  <si>
    <t>тестирование</t>
  </si>
  <si>
    <t>другие формы контроля</t>
  </si>
  <si>
    <t>всего</t>
  </si>
  <si>
    <t>дата</t>
  </si>
  <si>
    <t>час</t>
  </si>
  <si>
    <t>ауд</t>
  </si>
  <si>
    <t>бал</t>
  </si>
  <si>
    <t>шаг</t>
  </si>
  <si>
    <t>рейтинг</t>
  </si>
  <si>
    <t>тест</t>
  </si>
  <si>
    <t>шаг тест</t>
  </si>
  <si>
    <t>1_2</t>
  </si>
  <si>
    <t>2_3</t>
  </si>
  <si>
    <t>1 рейт</t>
  </si>
  <si>
    <t>2 рейт</t>
  </si>
  <si>
    <t>3 рейт</t>
  </si>
  <si>
    <t>пара</t>
  </si>
  <si>
    <t>часы</t>
  </si>
  <si>
    <t>колокв</t>
  </si>
  <si>
    <t>комп кл</t>
  </si>
  <si>
    <t>пг-время</t>
  </si>
  <si>
    <t>ИНОСТРАННЫЙ ЯЗЫК</t>
  </si>
  <si>
    <t>зачет</t>
  </si>
  <si>
    <t>1-2</t>
  </si>
  <si>
    <t>107,111</t>
  </si>
  <si>
    <t>14.40-15.50</t>
  </si>
  <si>
    <t>ИСТОРИЯ  И КУЛЬТУРА НАРОДОВ КБР</t>
  </si>
  <si>
    <t>5-6</t>
  </si>
  <si>
    <t>РОДНОЙ ЯЗЫК</t>
  </si>
  <si>
    <t>экзамен</t>
  </si>
  <si>
    <t xml:space="preserve"> ст. преп.Шугушева Дж.Х.                                     доц. Мизиев А.А.                      ст. преп. Макитова Т.Т.     </t>
  </si>
  <si>
    <t xml:space="preserve">ИЖЕНЕРНАЯ ГЕОЛОГИЯ </t>
  </si>
  <si>
    <t>доц. Шогенова М.М.</t>
  </si>
  <si>
    <t>3-4</t>
  </si>
  <si>
    <t>МАТЕМАТИКА</t>
  </si>
  <si>
    <t>ЦИФРОВЫЕ И ИНФОРМАЦИОННО-КОММУНИКАЦИОННЫЕ ТЕХНОЛОГИИ И ИСКУССТВЕННЫЙ ИНТЕЛЛЕКТ</t>
  </si>
  <si>
    <t>РУССКИЙ ЯЗЫК И КУЛЬТУРА РЕЧИ</t>
  </si>
  <si>
    <t xml:space="preserve">ТЕОРЕТИЧЕСКАЯ МЕХАНИКА </t>
  </si>
  <si>
    <t>ИНЖЕНЕРНАЯ И КОМПЬЮТЕРНАЯ ГРАФИКА</t>
  </si>
  <si>
    <t>ст.пр.Шогенова Ф.М.</t>
  </si>
  <si>
    <t>ИНЖЕНЕРНАЯ ГЕОДЕЗИЯ</t>
  </si>
  <si>
    <t>ст.преп. Машукова М.Х.</t>
  </si>
  <si>
    <t xml:space="preserve">ЭЛЕКТИВНЫЕ КУРСЫ ПО ФИЗИЧЕСКОЙ КУЛЬТУРЕ </t>
  </si>
  <si>
    <t xml:space="preserve"> ЭЛЕКТИВНЫЕ ДИСЦИПЛИНЫ ПО ФИЗИЧЕСКОЙ КУЛЬТУРЕ И СПОРТУ </t>
  </si>
  <si>
    <t>ЧИСЛЕННЫЕ МЕТОДЫ И ВЫЧИСЛИТЕЛЬНЫЕ КОМПЛЕКСЫ</t>
  </si>
  <si>
    <t>диф. зачет</t>
  </si>
  <si>
    <t>15.50-17.00</t>
  </si>
  <si>
    <t>ОСНОВЫ СТРОИТЕЛЬНЫХ КОНСТРУКЦИЙ</t>
  </si>
  <si>
    <t>доц. Джанкулаев А.Я.</t>
  </si>
  <si>
    <t>ОСНОВЫ ТЕПЛОГАЗОСНАБЖЕНИЯ И ВЕНТИЛЯЦИИ+ КР</t>
  </si>
  <si>
    <t>ст. преп.  Карданов А.А.</t>
  </si>
  <si>
    <t>ЭЛЕКТРОТЕХНИКА И ЭЛЕКТРОСНАБЖЕНИЕ</t>
  </si>
  <si>
    <t>ст.преп. Нагеров И.А.</t>
  </si>
  <si>
    <t>АРХИТЕКТУРА ЗДАНИЙ И СООРУЖЕНИЙ+КП</t>
  </si>
  <si>
    <t>СОПРОТИВЛЕНИЕ МАТЕРИАЛОВ</t>
  </si>
  <si>
    <t>ст. пр. Барагунова ЛА</t>
  </si>
  <si>
    <t>ст. преп. Бориева М.К.                                             ст. преп. Цеева З.А.                                              ст. преп. Ткаченко С.А.</t>
  </si>
  <si>
    <t>206,204,112</t>
  </si>
  <si>
    <t>СТРОИТЕЛЬНАЯ МЕХАНИКА</t>
  </si>
  <si>
    <t>ДОЦ. Казиев А.М.</t>
  </si>
  <si>
    <t>СРЕДСТВА МЕХАНИЗАЦИИ СТРОИТЕЛЬСТВА</t>
  </si>
  <si>
    <t>ст. пр. Ципинов А.С.</t>
  </si>
  <si>
    <t>доц.Хуранов В.Х.</t>
  </si>
  <si>
    <t xml:space="preserve">      </t>
  </si>
  <si>
    <t>08.04.01   Строительство , 1 год (2 смена с 14.00)</t>
  </si>
  <si>
    <t>к\р,реферат,тест,самостоят.раб</t>
  </si>
  <si>
    <t>ПРОЕКТИРОВАНИЕ НЕСУЩИХ СИСТЕМ ЗДАНИЙ И СООРУЖЕНИЙ</t>
  </si>
  <si>
    <t>111</t>
  </si>
  <si>
    <t>13,00-15,00</t>
  </si>
  <si>
    <t>ФУНДАМЕНТЫ, ПОДПОРНЫЕ СТЕНЫ И ОГРАЖДЕНИЯ КОТЛОВАНОВ+ +КП</t>
  </si>
  <si>
    <t>доц.  Казиев А.М.</t>
  </si>
  <si>
    <t>ТЕОРИЯ РАСЧЕТА И ПРОЕКТИРОВАНИЯ+ +КП</t>
  </si>
  <si>
    <t>диф.зачет</t>
  </si>
  <si>
    <t xml:space="preserve">доц. Шогенов О.М. </t>
  </si>
  <si>
    <t>ПРИКЛАДНАЯ МАТЕМАТИКА</t>
  </si>
  <si>
    <t>доц. Исакова М.М.</t>
  </si>
  <si>
    <t xml:space="preserve">СОЦИАЛЬНЫЕ КОММУНИКАЦИИ. ПСИХОЛОГИЯ   </t>
  </si>
  <si>
    <t xml:space="preserve">ОРГАНИЗАЦИЯ ПРОИЗВОДСТВЕННОЙ ДЕЯТЕЛЬНОСТИ </t>
  </si>
  <si>
    <t xml:space="preserve">доц. Кумыков М.З. </t>
  </si>
  <si>
    <t>НАУЧНО-ИССЛЕДОВАТЕЛЬСКАЯ РАБОТА</t>
  </si>
  <si>
    <t xml:space="preserve"> доц. Лихов З.Р.,  доц. Джанкулаев А.Я., доц Казиев А.М.,доц. Шогенов О.М., доц. Гукетлов Х.М., доц. Хуранов В.Х.</t>
  </si>
  <si>
    <t>108, 102, 203</t>
  </si>
  <si>
    <t>ПРОЕКТИРОВАНИЕ ТЕХНОЛОГИЙ СТРОИТЕЛЬНЫХ МАТЕРИАЛОВ И ИЗДЕЛИЙ</t>
  </si>
  <si>
    <t>ст. преп. Ципинов А.С.</t>
  </si>
  <si>
    <t>ОРГАНИЗАЦИЯ ПРОИЗВОДСТВА СТРОИТЕЛЬНЫХ МАТЕРИАЛОВ И ИЗДЕЛИЙ</t>
  </si>
  <si>
    <t>доц. Журтов А.В.</t>
  </si>
  <si>
    <t>ФИЗИКО-ХИМИЧЕСКИЕ ОСНОВЫ И МЕТОДЫ ИССЛЕДОВАНИЙ СТРОИТЕЛЬНЫХ МАТЕРИАЛОВ</t>
  </si>
  <si>
    <t>проф.Хежев Т.А., проф..  Кокоев М.Н., проф. Беккиев М.Ю. доц. Гоплачев А.А., доц. Журтов А.В.</t>
  </si>
  <si>
    <t>204а, 205</t>
  </si>
  <si>
    <t>Зам. директора ИАСиД                      М.М. Шогенова</t>
  </si>
  <si>
    <t>Руководитель ОПОП                     Т.А. Хежев</t>
  </si>
  <si>
    <t>воскресенье</t>
  </si>
  <si>
    <t xml:space="preserve"> зачет</t>
  </si>
  <si>
    <t>"___"______________2024 г.</t>
  </si>
  <si>
    <r>
      <t xml:space="preserve">Директов ИАСиД______________Т.А.Хежев                        </t>
    </r>
    <r>
      <rPr>
        <b/>
        <sz val="26"/>
        <color indexed="10"/>
        <rFont val="Arial Cyr"/>
        <family val="2"/>
      </rPr>
      <t xml:space="preserve">                     балльно-рейтинговых контрольных мероприятий за 2 полугодие  2023-2024 учебного года </t>
    </r>
  </si>
  <si>
    <t xml:space="preserve">ст. преп. Кумахова З.Х.   </t>
  </si>
  <si>
    <t>ст. преп. Карчаева С.М.              ст. преп. Бориева М.К.          ст. преп. Ткаченко С.А.</t>
  </si>
  <si>
    <t xml:space="preserve">доц. Мокаева И.Р.                                                                                                                                                                                                                  ст.преп. Макитова Т.Т.   </t>
  </si>
  <si>
    <t xml:space="preserve">ст.преп. Бжеумихова О.И.   </t>
  </si>
  <si>
    <t xml:space="preserve">доц. Лафишева М. М.                   ас. Есанкулова М.Х </t>
  </si>
  <si>
    <t xml:space="preserve">доц.: Хаупшев М. Х.,  Хежев А. А., ст.преп.: Данкеева Е. В., Чеченов Б.  Х., Гилясова М. Х., Жероков З. А., Карданов А. Х., Кишев A. З., Соблиров А. М., Биттиров Р.М.,Ачиева Н. Е., Полякова О. А.,  Карданов А. Х., асс.:  Гетигежев А. А., Гуазова И. В., Гашаева К. Б.   Георгиев И. С. </t>
  </si>
  <si>
    <t>доц. Мукова М.Н.,                    ст. преп. Теппеева Дж. Р.                                            ст. преп. Ткаченко С.А.</t>
  </si>
  <si>
    <t>206, 311, 110</t>
  </si>
  <si>
    <t>206,112,110</t>
  </si>
  <si>
    <t xml:space="preserve">доц.: Хежев А.А. ст. преп.: Абазов З.В., Ачиева Н.Е.,Биттиров Р.М.,Георгиев И.С.,Гилясова М.Х., Данкеева Е.В., Жероков З.А., Караев А.Ш., Карданов А.Х., Киржинов М.М., Кишев А.З.,  Полякова О.А., Соблиров  А.М., Фиапшев И.А., Хаупшев М.Х.     </t>
  </si>
  <si>
    <t>212, 311, 112</t>
  </si>
  <si>
    <t xml:space="preserve">201,            206,         311  </t>
  </si>
  <si>
    <t>5.03.2024 г.  Вт.     13.00-14.35     (сдача нормативов)  ФСК</t>
  </si>
  <si>
    <t>2.04.2024 г.  Вт.     13.00-14.35         (сдача нормативов)  ФСК</t>
  </si>
  <si>
    <t>14.05.2024 г.  Вт.     13.00-14.35         (сдача нормативов)  ФСК</t>
  </si>
  <si>
    <t>доц. Хуранов В.Х.       ст.преп. Машукова М.Х.</t>
  </si>
  <si>
    <t>28.02.2024 г. Ср.     13.00-14.35     (сдача нормативов)  ФСК</t>
  </si>
  <si>
    <t>10.04.2024 г. Ср.        13.00-14.35       (сдача нормативов)  ФСК</t>
  </si>
  <si>
    <t>15.05.2024 г. Ср.        13.00-14.35      (сдача нормативов)  ФСК</t>
  </si>
  <si>
    <t>5.03.2024-6.03.2024</t>
  </si>
  <si>
    <t>1 .04.2024-3.04.2024</t>
  </si>
  <si>
    <t>15.05.2024-17.05.2024</t>
  </si>
  <si>
    <t xml:space="preserve"> доц. Нагоев Б.Б.</t>
  </si>
  <si>
    <t>7-8</t>
  </si>
  <si>
    <t>ст. преп. Кажаров А.Р.</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</si>
</sst>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ddd"/>
  </numFmts>
  <fonts count="108">
    <font>
      <sz val="10"/>
      <name val="Arial Cyr"/>
      <family val="0"/>
    </font>
    <font>
      <sz val="10"/>
      <name val="Arial"/>
      <family val="0"/>
    </font>
    <font>
      <b/>
      <sz val="24"/>
      <color indexed="21"/>
      <name val="Times New Roman CYR"/>
      <family val="1"/>
    </font>
    <font>
      <b/>
      <sz val="18"/>
      <name val="Arial Cyr"/>
      <family val="2"/>
    </font>
    <font>
      <sz val="12"/>
      <name val="Arial Cyr"/>
      <family val="0"/>
    </font>
    <font>
      <sz val="12"/>
      <name val="Arial"/>
      <family val="2"/>
    </font>
    <font>
      <sz val="14"/>
      <name val="Arial Cyr"/>
      <family val="2"/>
    </font>
    <font>
      <sz val="10"/>
      <color indexed="63"/>
      <name val="Arial Cyr"/>
      <family val="0"/>
    </font>
    <font>
      <b/>
      <sz val="18"/>
      <color indexed="63"/>
      <name val="Arial Cyr"/>
      <family val="0"/>
    </font>
    <font>
      <b/>
      <sz val="48"/>
      <color indexed="10"/>
      <name val="Arial Cyr"/>
      <family val="2"/>
    </font>
    <font>
      <sz val="14"/>
      <color indexed="10"/>
      <name val="Arial Cyr"/>
      <family val="0"/>
    </font>
    <font>
      <sz val="20"/>
      <color indexed="10"/>
      <name val="Arial Cyr"/>
      <family val="0"/>
    </font>
    <font>
      <b/>
      <sz val="12"/>
      <name val="Arial Cyr"/>
      <family val="0"/>
    </font>
    <font>
      <b/>
      <sz val="20"/>
      <color indexed="8"/>
      <name val="Arial Cyr"/>
      <family val="0"/>
    </font>
    <font>
      <b/>
      <sz val="26"/>
      <color indexed="10"/>
      <name val="Arial Cyr"/>
      <family val="2"/>
    </font>
    <font>
      <sz val="22"/>
      <color indexed="63"/>
      <name val="Arial Cyr"/>
      <family val="0"/>
    </font>
    <font>
      <sz val="10"/>
      <color indexed="10"/>
      <name val="Arial Cyr"/>
      <family val="0"/>
    </font>
    <font>
      <sz val="12"/>
      <color indexed="10"/>
      <name val="Arial Cyr"/>
      <family val="0"/>
    </font>
    <font>
      <b/>
      <sz val="26"/>
      <color indexed="16"/>
      <name val="Arial Cyr"/>
      <family val="0"/>
    </font>
    <font>
      <b/>
      <sz val="14"/>
      <color indexed="18"/>
      <name val="Arial Cyr"/>
      <family val="2"/>
    </font>
    <font>
      <b/>
      <sz val="18"/>
      <color indexed="18"/>
      <name val="Arial Cyr"/>
      <family val="2"/>
    </font>
    <font>
      <b/>
      <sz val="14"/>
      <color indexed="18"/>
      <name val="Arial"/>
      <family val="2"/>
    </font>
    <font>
      <b/>
      <sz val="12"/>
      <color indexed="17"/>
      <name val="Arial Cyr"/>
      <family val="0"/>
    </font>
    <font>
      <b/>
      <sz val="12"/>
      <color indexed="12"/>
      <name val="Arial Cyr"/>
      <family val="0"/>
    </font>
    <font>
      <b/>
      <sz val="12"/>
      <color indexed="10"/>
      <name val="Arial Cyr"/>
      <family val="0"/>
    </font>
    <font>
      <b/>
      <sz val="18"/>
      <color indexed="60"/>
      <name val="Arial Cyr"/>
      <family val="0"/>
    </font>
    <font>
      <b/>
      <sz val="14"/>
      <name val="Arial Cyr"/>
      <family val="2"/>
    </font>
    <font>
      <b/>
      <sz val="10"/>
      <color indexed="17"/>
      <name val="Arial Cyr"/>
      <family val="0"/>
    </font>
    <font>
      <b/>
      <sz val="10"/>
      <color indexed="12"/>
      <name val="Arial Cyr"/>
      <family val="0"/>
    </font>
    <font>
      <b/>
      <sz val="10"/>
      <color indexed="10"/>
      <name val="Arial Cyr"/>
      <family val="0"/>
    </font>
    <font>
      <b/>
      <sz val="10"/>
      <name val="Arial Cyr"/>
      <family val="0"/>
    </font>
    <font>
      <b/>
      <sz val="10"/>
      <color indexed="16"/>
      <name val="Arial Cyr"/>
      <family val="0"/>
    </font>
    <font>
      <b/>
      <sz val="14"/>
      <color indexed="16"/>
      <name val="Times New Roman Cyr"/>
      <family val="0"/>
    </font>
    <font>
      <b/>
      <sz val="14"/>
      <name val="Times New Roman Cyr"/>
      <family val="1"/>
    </font>
    <font>
      <b/>
      <sz val="11"/>
      <color indexed="60"/>
      <name val="Times New Roman"/>
      <family val="1"/>
    </font>
    <font>
      <sz val="12"/>
      <color indexed="17"/>
      <name val="Arial Cyr"/>
      <family val="0"/>
    </font>
    <font>
      <b/>
      <sz val="14"/>
      <color indexed="10"/>
      <name val="Arial Cyr"/>
      <family val="0"/>
    </font>
    <font>
      <b/>
      <sz val="14"/>
      <color indexed="60"/>
      <name val="Arial Cyr"/>
      <family val="0"/>
    </font>
    <font>
      <sz val="12"/>
      <name val="Times New Roman"/>
      <family val="1"/>
    </font>
    <font>
      <sz val="10"/>
      <color indexed="10"/>
      <name val="Times New Roman"/>
      <family val="1"/>
    </font>
    <font>
      <b/>
      <sz val="16"/>
      <color indexed="10"/>
      <name val="Times New Roman Cyr"/>
      <family val="1"/>
    </font>
    <font>
      <b/>
      <sz val="16"/>
      <color indexed="12"/>
      <name val="Times New Roman CYR"/>
      <family val="1"/>
    </font>
    <font>
      <sz val="14"/>
      <name val="Times New Roman"/>
      <family val="1"/>
    </font>
    <font>
      <sz val="8"/>
      <name val="Times New Roman"/>
      <family val="1"/>
    </font>
    <font>
      <sz val="10"/>
      <name val="Times New Roman"/>
      <family val="1"/>
    </font>
    <font>
      <b/>
      <sz val="13"/>
      <color indexed="60"/>
      <name val="Times New Roman"/>
      <family val="1"/>
    </font>
    <font>
      <b/>
      <sz val="12"/>
      <color indexed="60"/>
      <name val="Times New Roman"/>
      <family val="1"/>
    </font>
    <font>
      <b/>
      <sz val="14"/>
      <color indexed="60"/>
      <name val="Times New Roman"/>
      <family val="1"/>
    </font>
    <font>
      <sz val="12"/>
      <color indexed="60"/>
      <name val="Times New Roman"/>
      <family val="1"/>
    </font>
    <font>
      <sz val="14"/>
      <color indexed="17"/>
      <name val="Arial Cyr"/>
      <family val="2"/>
    </font>
    <font>
      <b/>
      <sz val="14"/>
      <color indexed="17"/>
      <name val="Arial Cyr"/>
      <family val="0"/>
    </font>
    <font>
      <sz val="12"/>
      <color indexed="12"/>
      <name val="Arial Cyr"/>
      <family val="2"/>
    </font>
    <font>
      <sz val="14"/>
      <color indexed="12"/>
      <name val="Arial Cyr"/>
      <family val="2"/>
    </font>
    <font>
      <b/>
      <sz val="14"/>
      <color indexed="12"/>
      <name val="Arial Cyr"/>
      <family val="0"/>
    </font>
    <font>
      <sz val="16"/>
      <name val="Arial Cyr"/>
      <family val="2"/>
    </font>
    <font>
      <sz val="12"/>
      <color indexed="10"/>
      <name val="Times New Roman"/>
      <family val="1"/>
    </font>
    <font>
      <b/>
      <sz val="12"/>
      <color indexed="16"/>
      <name val="Times New Roman Cyr"/>
      <family val="0"/>
    </font>
    <font>
      <sz val="14"/>
      <color indexed="16"/>
      <name val="Arial Cyr"/>
      <family val="2"/>
    </font>
    <font>
      <b/>
      <sz val="12"/>
      <color indexed="16"/>
      <name val="Times New Roman"/>
      <family val="1"/>
    </font>
    <font>
      <b/>
      <sz val="9"/>
      <color indexed="60"/>
      <name val="Times New Roman"/>
      <family val="1"/>
    </font>
    <font>
      <b/>
      <sz val="26"/>
      <color indexed="56"/>
      <name val="Arial Cyr"/>
      <family val="0"/>
    </font>
    <font>
      <b/>
      <sz val="11"/>
      <color indexed="12"/>
      <name val="Arial Cyr"/>
      <family val="0"/>
    </font>
    <font>
      <b/>
      <sz val="11"/>
      <color indexed="10"/>
      <name val="Arial Cyr"/>
      <family val="0"/>
    </font>
    <font>
      <b/>
      <sz val="16"/>
      <name val="Times New Roman"/>
      <family val="1"/>
    </font>
    <font>
      <b/>
      <sz val="12"/>
      <color indexed="17"/>
      <name val="Times New Roman"/>
      <family val="1"/>
    </font>
    <font>
      <b/>
      <sz val="12"/>
      <color indexed="12"/>
      <name val="Times New Roman"/>
      <family val="1"/>
    </font>
    <font>
      <b/>
      <sz val="12"/>
      <color indexed="10"/>
      <name val="Times New Roman"/>
      <family val="1"/>
    </font>
    <font>
      <sz val="8"/>
      <color indexed="10"/>
      <name val="Times New Roman"/>
      <family val="1"/>
    </font>
    <font>
      <sz val="14"/>
      <color indexed="10"/>
      <name val="Times New Roman"/>
      <family val="1"/>
    </font>
    <font>
      <b/>
      <sz val="16"/>
      <color indexed="10"/>
      <name val="Times New Roman"/>
      <family val="1"/>
    </font>
    <font>
      <b/>
      <sz val="16"/>
      <name val="Arial Cyr"/>
      <family val="2"/>
    </font>
    <font>
      <b/>
      <sz val="22"/>
      <name val="Arial Cyr"/>
      <family val="2"/>
    </font>
    <font>
      <b/>
      <sz val="24"/>
      <name val="Arial Cyr"/>
      <family val="2"/>
    </font>
    <font>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color indexed="63"/>
      </left>
      <right>
        <color indexed="63"/>
      </right>
      <top>
        <color indexed="63"/>
      </top>
      <bottom style="medium">
        <color indexed="59"/>
      </bottom>
    </border>
    <border>
      <left style="thin">
        <color indexed="59"/>
      </left>
      <right style="thin">
        <color indexed="59"/>
      </right>
      <top>
        <color indexed="63"/>
      </top>
      <bottom style="thin">
        <color indexed="59"/>
      </bottom>
    </border>
    <border>
      <left style="medium">
        <color indexed="59"/>
      </left>
      <right style="medium">
        <color indexed="59"/>
      </right>
      <top style="medium">
        <color indexed="59"/>
      </top>
      <bottom style="medium">
        <color indexed="59"/>
      </bottom>
    </border>
    <border>
      <left>
        <color indexed="63"/>
      </left>
      <right style="thin">
        <color indexed="59"/>
      </right>
      <top>
        <color indexed="63"/>
      </top>
      <bottom style="thin">
        <color indexed="59"/>
      </bottom>
    </border>
    <border>
      <left>
        <color indexed="63"/>
      </left>
      <right style="thin">
        <color indexed="59"/>
      </right>
      <top>
        <color indexed="63"/>
      </top>
      <bottom>
        <color indexed="63"/>
      </bottom>
    </border>
    <border>
      <left>
        <color indexed="63"/>
      </left>
      <right style="thin">
        <color indexed="59"/>
      </right>
      <top style="thin">
        <color indexed="59"/>
      </top>
      <bottom style="medium">
        <color indexed="59"/>
      </bottom>
    </border>
    <border>
      <left>
        <color indexed="63"/>
      </left>
      <right>
        <color indexed="63"/>
      </right>
      <top style="thin">
        <color indexed="59"/>
      </top>
      <bottom style="medium">
        <color indexed="59"/>
      </bottom>
    </border>
    <border>
      <left style="thin">
        <color indexed="59"/>
      </left>
      <right style="thin">
        <color indexed="59"/>
      </right>
      <top style="thin">
        <color indexed="59"/>
      </top>
      <bottom style="medium">
        <color indexed="59"/>
      </bottom>
    </border>
    <border>
      <left style="medium">
        <color indexed="59"/>
      </left>
      <right style="medium">
        <color indexed="59"/>
      </right>
      <top style="medium">
        <color indexed="59"/>
      </top>
      <bottom style="thick">
        <color indexed="59"/>
      </bottom>
    </border>
    <border>
      <left style="medium">
        <color indexed="59"/>
      </left>
      <right style="medium">
        <color indexed="59"/>
      </right>
      <top>
        <color indexed="63"/>
      </top>
      <bottom style="medium">
        <color indexed="59"/>
      </bottom>
    </border>
    <border>
      <left style="thin">
        <color indexed="59"/>
      </left>
      <right style="thin">
        <color indexed="59"/>
      </right>
      <top>
        <color indexed="63"/>
      </top>
      <bottom style="medium">
        <color indexed="59"/>
      </bottom>
    </border>
    <border>
      <left style="thin">
        <color indexed="59"/>
      </left>
      <right>
        <color indexed="63"/>
      </right>
      <top>
        <color indexed="63"/>
      </top>
      <bottom style="thin">
        <color indexed="59"/>
      </bottom>
    </border>
    <border>
      <left style="thin">
        <color indexed="59"/>
      </left>
      <right>
        <color indexed="63"/>
      </right>
      <top style="thin">
        <color indexed="59"/>
      </top>
      <bottom style="thin">
        <color indexed="59"/>
      </bottom>
    </border>
    <border>
      <left style="medium">
        <color indexed="59"/>
      </left>
      <right style="medium">
        <color indexed="59"/>
      </right>
      <top style="medium">
        <color indexed="59"/>
      </top>
      <bottom>
        <color indexed="63"/>
      </bottom>
    </border>
    <border>
      <left style="medium">
        <color indexed="59"/>
      </left>
      <right style="medium">
        <color indexed="59"/>
      </right>
      <top style="thick">
        <color indexed="59"/>
      </top>
      <bottom style="medium">
        <color indexed="59"/>
      </bottom>
    </border>
    <border>
      <left style="thin">
        <color indexed="59"/>
      </left>
      <right>
        <color indexed="63"/>
      </right>
      <top style="thin">
        <color indexed="59"/>
      </top>
      <bottom style="thick">
        <color indexed="59"/>
      </bottom>
    </border>
    <border>
      <left>
        <color indexed="63"/>
      </left>
      <right style="thin">
        <color indexed="59"/>
      </right>
      <top>
        <color indexed="63"/>
      </top>
      <bottom style="medium">
        <color indexed="59"/>
      </bottom>
    </border>
    <border>
      <left style="medium">
        <color indexed="59"/>
      </left>
      <right style="medium">
        <color indexed="59"/>
      </right>
      <top>
        <color indexed="63"/>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thin">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thin">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style="medium">
        <color indexed="59"/>
      </left>
      <right style="medium">
        <color indexed="59"/>
      </right>
      <top>
        <color indexed="63"/>
      </top>
      <bottom style="thick">
        <color indexed="59"/>
      </bottom>
    </border>
    <border>
      <left style="thin">
        <color indexed="59"/>
      </left>
      <right style="thin">
        <color indexed="59"/>
      </right>
      <top style="medium">
        <color indexed="59"/>
      </top>
      <bottom>
        <color indexed="63"/>
      </bottom>
    </border>
    <border>
      <left style="thin">
        <color indexed="59"/>
      </left>
      <right style="thin">
        <color indexed="59"/>
      </right>
      <top style="medium">
        <color indexed="59"/>
      </top>
      <bottom style="thin">
        <color indexed="59"/>
      </bottom>
    </border>
    <border>
      <left>
        <color indexed="63"/>
      </left>
      <right style="medium">
        <color indexed="59"/>
      </right>
      <top style="medium">
        <color indexed="59"/>
      </top>
      <bottom>
        <color indexed="63"/>
      </bottom>
    </border>
    <border>
      <left style="thin">
        <color indexed="59"/>
      </left>
      <right style="medium">
        <color indexed="59"/>
      </right>
      <top style="medium">
        <color indexed="59"/>
      </top>
      <bottom style="thin">
        <color indexed="59"/>
      </bottom>
    </border>
    <border>
      <left style="thin">
        <color indexed="59"/>
      </left>
      <right>
        <color indexed="63"/>
      </right>
      <top style="thin">
        <color indexed="5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0" fontId="95"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28" borderId="7" applyNumberFormat="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30" borderId="0" applyNumberFormat="0" applyBorder="0" applyAlignment="0" applyProtection="0"/>
    <xf numFmtId="0" fontId="10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105" fillId="0" borderId="9" applyNumberFormat="0" applyFill="0" applyAlignment="0" applyProtection="0"/>
    <xf numFmtId="0" fontId="2" fillId="32" borderId="0" applyBorder="0">
      <alignment horizontal="center"/>
      <protection/>
    </xf>
    <xf numFmtId="0" fontId="106" fillId="0" borderId="0" applyNumberFormat="0" applyFill="0" applyBorder="0" applyAlignment="0" applyProtection="0"/>
    <xf numFmtId="0" fontId="3" fillId="32" borderId="0" applyBorder="0" applyAlignment="0">
      <protection/>
    </xf>
    <xf numFmtId="171" fontId="1" fillId="0" borderId="0" applyFill="0" applyBorder="0" applyAlignment="0" applyProtection="0"/>
    <xf numFmtId="169" fontId="1" fillId="0" borderId="0" applyFill="0" applyBorder="0" applyAlignment="0" applyProtection="0"/>
    <xf numFmtId="0" fontId="107" fillId="33" borderId="0" applyNumberFormat="0" applyBorder="0" applyAlignment="0" applyProtection="0"/>
  </cellStyleXfs>
  <cellXfs count="349">
    <xf numFmtId="0" fontId="0" fillId="0" borderId="0" xfId="0" applyAlignment="1">
      <alignment/>
    </xf>
    <xf numFmtId="0" fontId="0" fillId="0" borderId="10" xfId="0"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4" fillId="0" borderId="0" xfId="0" applyFont="1" applyFill="1" applyAlignment="1">
      <alignment/>
    </xf>
    <xf numFmtId="0" fontId="0" fillId="0" borderId="0" xfId="0" applyNumberFormat="1" applyFill="1" applyAlignment="1">
      <alignment/>
    </xf>
    <xf numFmtId="0" fontId="6" fillId="0" borderId="0" xfId="0" applyFont="1" applyAlignment="1">
      <alignment/>
    </xf>
    <xf numFmtId="0" fontId="7" fillId="0" borderId="0" xfId="0" applyFont="1" applyFill="1" applyBorder="1" applyAlignment="1">
      <alignment horizontal="center" vertical="center"/>
    </xf>
    <xf numFmtId="0" fontId="8" fillId="0" borderId="0" xfId="0" applyFont="1" applyFill="1" applyAlignment="1">
      <alignment horizontal="center"/>
    </xf>
    <xf numFmtId="0" fontId="10" fillId="0" borderId="10" xfId="0" applyFont="1" applyBorder="1" applyAlignment="1">
      <alignment/>
    </xf>
    <xf numFmtId="0" fontId="11" fillId="0" borderId="10" xfId="0" applyFont="1" applyBorder="1" applyAlignment="1">
      <alignment/>
    </xf>
    <xf numFmtId="0" fontId="12" fillId="0" borderId="11" xfId="0" applyFont="1" applyBorder="1" applyAlignment="1">
      <alignment horizontal="center" vertical="center" textRotation="90" wrapText="1"/>
    </xf>
    <xf numFmtId="0" fontId="12" fillId="0" borderId="12" xfId="0" applyFont="1" applyBorder="1" applyAlignment="1">
      <alignment horizontal="center" vertical="center" textRotation="90" wrapText="1"/>
    </xf>
    <xf numFmtId="0" fontId="15" fillId="0" borderId="0" xfId="0" applyFont="1" applyFill="1" applyAlignment="1">
      <alignment/>
    </xf>
    <xf numFmtId="0" fontId="16" fillId="0" borderId="10" xfId="0" applyFont="1" applyBorder="1" applyAlignment="1">
      <alignment/>
    </xf>
    <xf numFmtId="0" fontId="17" fillId="0" borderId="10" xfId="0" applyFont="1" applyBorder="1" applyAlignment="1">
      <alignment horizontal="center" wrapText="1"/>
    </xf>
    <xf numFmtId="0" fontId="0" fillId="0" borderId="13" xfId="0" applyFill="1" applyBorder="1" applyAlignment="1">
      <alignment horizontal="center" vertical="center"/>
    </xf>
    <xf numFmtId="0" fontId="4" fillId="0" borderId="13" xfId="0" applyFont="1" applyFill="1" applyBorder="1" applyAlignment="1">
      <alignment/>
    </xf>
    <xf numFmtId="0" fontId="4" fillId="0" borderId="13" xfId="0" applyFont="1" applyFill="1" applyBorder="1" applyAlignment="1">
      <alignment horizontal="center" vertical="center"/>
    </xf>
    <xf numFmtId="0" fontId="14" fillId="32" borderId="13" xfId="0" applyFont="1" applyFill="1" applyBorder="1" applyAlignment="1">
      <alignment horizontal="center" wrapText="1"/>
    </xf>
    <xf numFmtId="0" fontId="6" fillId="0" borderId="13" xfId="0" applyFont="1" applyBorder="1" applyAlignment="1">
      <alignment/>
    </xf>
    <xf numFmtId="0" fontId="4" fillId="0" borderId="10" xfId="0" applyFont="1" applyFill="1" applyBorder="1" applyAlignment="1">
      <alignment horizontal="center" vertical="center" wrapText="1"/>
    </xf>
    <xf numFmtId="0" fontId="12" fillId="0" borderId="14" xfId="0" applyFont="1" applyBorder="1" applyAlignment="1">
      <alignment horizontal="center" vertical="center" textRotation="90" wrapText="1"/>
    </xf>
    <xf numFmtId="0" fontId="0" fillId="0" borderId="13" xfId="0" applyBorder="1" applyAlignment="1">
      <alignment/>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0" fontId="24" fillId="0" borderId="11" xfId="0" applyFont="1" applyBorder="1" applyAlignment="1">
      <alignment horizontal="center" vertical="center"/>
    </xf>
    <xf numFmtId="0" fontId="12" fillId="0" borderId="11" xfId="0" applyFont="1" applyBorder="1" applyAlignment="1">
      <alignment horizontal="center" vertical="center"/>
    </xf>
    <xf numFmtId="0" fontId="24" fillId="0" borderId="11" xfId="0" applyFont="1" applyBorder="1" applyAlignment="1">
      <alignment horizontal="center" vertical="center"/>
    </xf>
    <xf numFmtId="0" fontId="12" fillId="0" borderId="12" xfId="0" applyFont="1" applyFill="1" applyBorder="1" applyAlignment="1">
      <alignment horizontal="center" vertical="center"/>
    </xf>
    <xf numFmtId="0" fontId="30" fillId="0" borderId="10" xfId="0" applyFont="1" applyBorder="1" applyAlignment="1">
      <alignment horizontal="center" vertical="center"/>
    </xf>
    <xf numFmtId="0" fontId="12" fillId="0" borderId="13" xfId="0" applyFont="1" applyBorder="1" applyAlignment="1">
      <alignment horizontal="center" vertical="center"/>
    </xf>
    <xf numFmtId="0" fontId="31" fillId="0" borderId="15" xfId="0" applyFont="1" applyFill="1" applyBorder="1" applyAlignment="1">
      <alignment horizontal="center" vertical="center"/>
    </xf>
    <xf numFmtId="0" fontId="32" fillId="32" borderId="15" xfId="0" applyFont="1" applyFill="1" applyBorder="1" applyAlignment="1">
      <alignment horizontal="left" vertical="center" wrapText="1"/>
    </xf>
    <xf numFmtId="0" fontId="33" fillId="32" borderId="15" xfId="0" applyFont="1" applyFill="1" applyBorder="1" applyAlignment="1">
      <alignment horizontal="center" vertical="center"/>
    </xf>
    <xf numFmtId="0" fontId="34" fillId="32" borderId="15" xfId="0" applyFont="1" applyFill="1" applyBorder="1" applyAlignment="1">
      <alignment horizontal="center" vertical="center" wrapText="1"/>
    </xf>
    <xf numFmtId="0" fontId="6" fillId="32" borderId="15" xfId="0" applyFont="1" applyFill="1" applyBorder="1" applyAlignment="1">
      <alignment horizontal="center" vertical="center"/>
    </xf>
    <xf numFmtId="172" fontId="22" fillId="32" borderId="15" xfId="0" applyNumberFormat="1" applyFont="1" applyFill="1" applyBorder="1" applyAlignment="1">
      <alignment horizontal="center" vertical="center"/>
    </xf>
    <xf numFmtId="49" fontId="22" fillId="32" borderId="15" xfId="0" applyNumberFormat="1"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2" fillId="32" borderId="15" xfId="0" applyFont="1" applyFill="1" applyBorder="1" applyAlignment="1">
      <alignment horizontal="center" vertical="center"/>
    </xf>
    <xf numFmtId="0" fontId="22" fillId="32" borderId="15" xfId="0" applyFont="1" applyFill="1" applyBorder="1" applyAlignment="1">
      <alignment horizontal="center" vertical="center"/>
    </xf>
    <xf numFmtId="0" fontId="12" fillId="32" borderId="15" xfId="0" applyFont="1" applyFill="1" applyBorder="1" applyAlignment="1">
      <alignment horizontal="center" vertical="center"/>
    </xf>
    <xf numFmtId="172" fontId="23" fillId="32" borderId="15" xfId="0" applyNumberFormat="1" applyFont="1" applyFill="1" applyBorder="1" applyAlignment="1">
      <alignment horizontal="center" vertical="center"/>
    </xf>
    <xf numFmtId="0" fontId="23" fillId="32" borderId="15" xfId="0" applyFont="1" applyFill="1" applyBorder="1" applyAlignment="1">
      <alignment horizontal="center" vertical="center" wrapText="1"/>
    </xf>
    <xf numFmtId="0" fontId="23" fillId="32" borderId="15" xfId="0" applyFont="1" applyFill="1" applyBorder="1" applyAlignment="1">
      <alignment horizontal="center" vertical="center"/>
    </xf>
    <xf numFmtId="0" fontId="23" fillId="32" borderId="15" xfId="0" applyFont="1" applyFill="1" applyBorder="1" applyAlignment="1">
      <alignment horizontal="center" vertical="center"/>
    </xf>
    <xf numFmtId="172" fontId="24" fillId="32" borderId="15" xfId="0" applyNumberFormat="1" applyFont="1" applyFill="1" applyBorder="1" applyAlignment="1">
      <alignment horizontal="center" vertical="center"/>
    </xf>
    <xf numFmtId="0" fontId="24" fillId="32" borderId="15" xfId="0" applyFont="1" applyFill="1" applyBorder="1" applyAlignment="1">
      <alignment horizontal="center" vertical="center" wrapText="1"/>
    </xf>
    <xf numFmtId="0" fontId="24" fillId="32" borderId="15" xfId="0" applyFont="1" applyFill="1" applyBorder="1" applyAlignment="1">
      <alignment horizontal="center" vertical="center"/>
    </xf>
    <xf numFmtId="0" fontId="36" fillId="32" borderId="15" xfId="0" applyFont="1" applyFill="1" applyBorder="1" applyAlignment="1">
      <alignment horizontal="center" vertical="center"/>
    </xf>
    <xf numFmtId="0" fontId="37" fillId="32" borderId="15" xfId="0" applyFont="1" applyFill="1" applyBorder="1" applyAlignment="1">
      <alignment horizontal="center" vertical="center"/>
    </xf>
    <xf numFmtId="0" fontId="6" fillId="32" borderId="16" xfId="0" applyFont="1" applyFill="1" applyBorder="1" applyAlignment="1">
      <alignment vertical="center"/>
    </xf>
    <xf numFmtId="0" fontId="6" fillId="0" borderId="0" xfId="0" applyFont="1" applyFill="1" applyBorder="1" applyAlignment="1">
      <alignment vertical="center"/>
    </xf>
    <xf numFmtId="0" fontId="17"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Border="1" applyAlignment="1">
      <alignment/>
    </xf>
    <xf numFmtId="0" fontId="5" fillId="32" borderId="15" xfId="0" applyFont="1" applyFill="1" applyBorder="1" applyAlignment="1">
      <alignment horizontal="center" vertical="center" wrapText="1"/>
    </xf>
    <xf numFmtId="0" fontId="42" fillId="34" borderId="14" xfId="0" applyNumberFormat="1" applyFont="1" applyFill="1" applyBorder="1" applyAlignment="1">
      <alignment horizontal="center" vertical="center" wrapText="1"/>
    </xf>
    <xf numFmtId="0" fontId="0" fillId="0" borderId="10" xfId="0" applyBorder="1" applyAlignment="1">
      <alignment horizontal="center"/>
    </xf>
    <xf numFmtId="0" fontId="43" fillId="0" borderId="14" xfId="0" applyNumberFormat="1" applyFont="1" applyFill="1" applyBorder="1" applyAlignment="1">
      <alignment horizontal="center" vertical="center" wrapText="1"/>
    </xf>
    <xf numFmtId="0" fontId="44"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2" fillId="0" borderId="14" xfId="0" applyNumberFormat="1" applyFont="1" applyFill="1" applyBorder="1" applyAlignment="1">
      <alignment horizontal="center" vertical="center" wrapText="1"/>
    </xf>
    <xf numFmtId="0" fontId="0" fillId="0" borderId="0" xfId="0" applyFill="1" applyBorder="1" applyAlignment="1">
      <alignment/>
    </xf>
    <xf numFmtId="172" fontId="23" fillId="0" borderId="15" xfId="0"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172" fontId="24" fillId="34" borderId="15" xfId="0" applyNumberFormat="1" applyFont="1" applyFill="1" applyBorder="1" applyAlignment="1">
      <alignment horizontal="center" vertical="center"/>
    </xf>
    <xf numFmtId="0" fontId="34" fillId="32" borderId="15"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45" fillId="32" borderId="15" xfId="0" applyFont="1" applyFill="1" applyBorder="1" applyAlignment="1">
      <alignment horizontal="left" vertical="center" wrapText="1"/>
    </xf>
    <xf numFmtId="0" fontId="46" fillId="32" borderId="15" xfId="0" applyFont="1" applyFill="1" applyBorder="1" applyAlignment="1">
      <alignment horizontal="center" vertical="center" wrapText="1"/>
    </xf>
    <xf numFmtId="0" fontId="6" fillId="32" borderId="17" xfId="0" applyFont="1" applyFill="1" applyBorder="1" applyAlignment="1">
      <alignment vertical="center"/>
    </xf>
    <xf numFmtId="0" fontId="0" fillId="0" borderId="11" xfId="0" applyFont="1" applyFill="1" applyBorder="1" applyAlignment="1">
      <alignment vertical="center"/>
    </xf>
    <xf numFmtId="0" fontId="0" fillId="0" borderId="11" xfId="0" applyBorder="1" applyAlignment="1">
      <alignment horizontal="center"/>
    </xf>
    <xf numFmtId="0" fontId="0"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72"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0" fontId="6" fillId="32" borderId="18" xfId="0" applyFont="1" applyFill="1" applyBorder="1" applyAlignment="1">
      <alignment vertical="center"/>
    </xf>
    <xf numFmtId="0" fontId="6"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Border="1" applyAlignment="1">
      <alignment horizontal="center"/>
    </xf>
    <xf numFmtId="0" fontId="0" fillId="0"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43" fillId="0" borderId="20" xfId="0" applyNumberFormat="1" applyFont="1" applyFill="1" applyBorder="1" applyAlignment="1">
      <alignment horizontal="center" vertical="center" wrapText="1"/>
    </xf>
    <xf numFmtId="0" fontId="4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0" fontId="40" fillId="0" borderId="20" xfId="0" applyFont="1" applyFill="1" applyBorder="1" applyAlignment="1">
      <alignment horizontal="center" vertical="center"/>
    </xf>
    <xf numFmtId="0" fontId="41" fillId="0" borderId="20" xfId="0" applyFont="1" applyFill="1" applyBorder="1" applyAlignment="1">
      <alignment horizontal="center" vertical="center"/>
    </xf>
    <xf numFmtId="0" fontId="0" fillId="0" borderId="20" xfId="0" applyFill="1" applyBorder="1" applyAlignment="1">
      <alignment/>
    </xf>
    <xf numFmtId="0" fontId="47" fillId="32" borderId="15" xfId="0" applyFont="1" applyFill="1" applyBorder="1" applyAlignment="1">
      <alignment horizontal="center" vertical="center" wrapText="1"/>
    </xf>
    <xf numFmtId="0" fontId="48" fillId="32" borderId="15" xfId="0" applyFont="1" applyFill="1" applyBorder="1" applyAlignment="1">
      <alignment horizontal="center" vertical="center" wrapText="1"/>
    </xf>
    <xf numFmtId="0" fontId="49" fillId="32" borderId="15" xfId="0" applyFont="1" applyFill="1" applyBorder="1" applyAlignment="1">
      <alignment horizontal="center" vertical="center"/>
    </xf>
    <xf numFmtId="0" fontId="50" fillId="32" borderId="15" xfId="0" applyFont="1" applyFill="1" applyBorder="1" applyAlignment="1">
      <alignment horizontal="center" vertical="center"/>
    </xf>
    <xf numFmtId="0" fontId="52" fillId="32" borderId="15" xfId="0" applyFont="1" applyFill="1" applyBorder="1" applyAlignment="1">
      <alignment horizontal="center" vertical="center"/>
    </xf>
    <xf numFmtId="0" fontId="53" fillId="32" borderId="15" xfId="0" applyFont="1" applyFill="1" applyBorder="1" applyAlignment="1">
      <alignment horizontal="center" vertical="center"/>
    </xf>
    <xf numFmtId="0" fontId="54" fillId="32" borderId="15" xfId="0" applyFont="1" applyFill="1" applyBorder="1" applyAlignment="1">
      <alignment horizontal="center" vertical="center"/>
    </xf>
    <xf numFmtId="0" fontId="10" fillId="32" borderId="15" xfId="0" applyFont="1" applyFill="1" applyBorder="1" applyAlignment="1">
      <alignment horizontal="center" vertical="center"/>
    </xf>
    <xf numFmtId="0" fontId="0" fillId="0" borderId="12" xfId="0" applyFont="1" applyFill="1" applyBorder="1" applyAlignment="1">
      <alignment vertical="center"/>
    </xf>
    <xf numFmtId="0" fontId="0" fillId="0" borderId="12" xfId="0" applyBorder="1" applyAlignment="1">
      <alignment horizontal="center"/>
    </xf>
    <xf numFmtId="0" fontId="0"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4" xfId="0" applyFont="1" applyFill="1" applyBorder="1" applyAlignment="1">
      <alignment vertical="center"/>
    </xf>
    <xf numFmtId="0" fontId="0" fillId="0" borderId="14" xfId="0" applyBorder="1" applyAlignment="1">
      <alignment horizontal="center" vertical="center"/>
    </xf>
    <xf numFmtId="0" fontId="0"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49" fontId="44" fillId="0" borderId="14"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22" fillId="34" borderId="15" xfId="0" applyNumberFormat="1" applyFont="1" applyFill="1" applyBorder="1" applyAlignment="1">
      <alignment horizontal="center" vertical="center" wrapText="1"/>
    </xf>
    <xf numFmtId="49" fontId="44" fillId="0" borderId="20" xfId="0" applyNumberFormat="1" applyFont="1" applyFill="1" applyBorder="1" applyAlignment="1">
      <alignment horizontal="center" vertical="center" wrapText="1"/>
    </xf>
    <xf numFmtId="0" fontId="56" fillId="32" borderId="15" xfId="0" applyFont="1" applyFill="1" applyBorder="1" applyAlignment="1">
      <alignment horizontal="left" vertical="center" wrapText="1"/>
    </xf>
    <xf numFmtId="0" fontId="57" fillId="32" borderId="15" xfId="0" applyFont="1" applyFill="1" applyBorder="1" applyAlignment="1">
      <alignment horizontal="center" vertical="center"/>
    </xf>
    <xf numFmtId="0" fontId="0" fillId="0" borderId="14" xfId="0" applyBorder="1" applyAlignment="1">
      <alignment horizontal="center"/>
    </xf>
    <xf numFmtId="0" fontId="38" fillId="0" borderId="14" xfId="0" applyFont="1" applyFill="1" applyBorder="1" applyAlignment="1">
      <alignment horizontal="center" vertical="center" wrapText="1"/>
    </xf>
    <xf numFmtId="172" fontId="22" fillId="0" borderId="15" xfId="0" applyNumberFormat="1" applyFont="1" applyFill="1" applyBorder="1" applyAlignment="1">
      <alignment horizontal="center" vertical="center"/>
    </xf>
    <xf numFmtId="0" fontId="58" fillId="32" borderId="15" xfId="0" applyFont="1" applyFill="1" applyBorder="1" applyAlignment="1">
      <alignment vertical="center" wrapText="1"/>
    </xf>
    <xf numFmtId="0" fontId="45" fillId="32" borderId="15" xfId="0" applyFont="1" applyFill="1" applyBorder="1" applyAlignment="1">
      <alignment vertical="center" wrapText="1"/>
    </xf>
    <xf numFmtId="0" fontId="31" fillId="0" borderId="21" xfId="0" applyFont="1" applyFill="1" applyBorder="1" applyAlignment="1">
      <alignment horizontal="center" vertical="center"/>
    </xf>
    <xf numFmtId="0" fontId="56" fillId="32" borderId="21" xfId="0" applyFont="1" applyFill="1" applyBorder="1" applyAlignment="1">
      <alignment horizontal="left" vertical="center" wrapText="1"/>
    </xf>
    <xf numFmtId="0" fontId="47" fillId="32" borderId="21" xfId="0" applyFont="1" applyFill="1" applyBorder="1" applyAlignment="1">
      <alignment horizontal="center" vertical="center" wrapText="1"/>
    </xf>
    <xf numFmtId="0" fontId="5" fillId="32" borderId="21" xfId="0" applyFont="1" applyFill="1" applyBorder="1" applyAlignment="1">
      <alignment horizontal="left" vertical="center" wrapText="1"/>
    </xf>
    <xf numFmtId="0" fontId="57" fillId="32" borderId="21" xfId="0" applyFont="1" applyFill="1" applyBorder="1" applyAlignment="1">
      <alignment horizontal="center" vertical="center"/>
    </xf>
    <xf numFmtId="172" fontId="22" fillId="32" borderId="21" xfId="0" applyNumberFormat="1" applyFont="1" applyFill="1" applyBorder="1" applyAlignment="1">
      <alignment horizontal="center" vertical="center"/>
    </xf>
    <xf numFmtId="49" fontId="22" fillId="32" borderId="21" xfId="0" applyNumberFormat="1" applyFont="1" applyFill="1" applyBorder="1" applyAlignment="1">
      <alignment horizontal="center" vertical="center" wrapText="1"/>
    </xf>
    <xf numFmtId="0" fontId="22" fillId="32" borderId="21" xfId="0" applyFont="1" applyFill="1" applyBorder="1" applyAlignment="1">
      <alignment horizontal="center" vertical="center" wrapText="1"/>
    </xf>
    <xf numFmtId="0" fontId="22" fillId="32" borderId="21" xfId="0" applyFont="1" applyFill="1" applyBorder="1" applyAlignment="1">
      <alignment horizontal="center" vertical="center"/>
    </xf>
    <xf numFmtId="0" fontId="22" fillId="32" borderId="21" xfId="0" applyFont="1" applyFill="1" applyBorder="1" applyAlignment="1">
      <alignment horizontal="center" vertical="center"/>
    </xf>
    <xf numFmtId="0" fontId="12" fillId="32" borderId="21" xfId="0" applyFont="1" applyFill="1" applyBorder="1" applyAlignment="1">
      <alignment horizontal="center" vertical="center"/>
    </xf>
    <xf numFmtId="172" fontId="23" fillId="32" borderId="21" xfId="0" applyNumberFormat="1" applyFont="1" applyFill="1" applyBorder="1" applyAlignment="1">
      <alignment horizontal="center" vertical="center"/>
    </xf>
    <xf numFmtId="0" fontId="23" fillId="32" borderId="21" xfId="0" applyFont="1" applyFill="1" applyBorder="1" applyAlignment="1">
      <alignment horizontal="center" vertical="center" wrapText="1"/>
    </xf>
    <xf numFmtId="0" fontId="23" fillId="32" borderId="21" xfId="0" applyFont="1" applyFill="1" applyBorder="1" applyAlignment="1">
      <alignment horizontal="center" vertical="center"/>
    </xf>
    <xf numFmtId="0" fontId="23" fillId="32" borderId="21" xfId="0" applyFont="1" applyFill="1" applyBorder="1" applyAlignment="1">
      <alignment horizontal="center" vertical="center"/>
    </xf>
    <xf numFmtId="0" fontId="24" fillId="32" borderId="21" xfId="0" applyFont="1" applyFill="1" applyBorder="1" applyAlignment="1">
      <alignment horizontal="center" vertical="center" wrapText="1"/>
    </xf>
    <xf numFmtId="0" fontId="24" fillId="32" borderId="21" xfId="0" applyFont="1" applyFill="1" applyBorder="1" applyAlignment="1">
      <alignment horizontal="center" vertical="center"/>
    </xf>
    <xf numFmtId="0" fontId="36" fillId="32" borderId="21" xfId="0" applyFont="1" applyFill="1" applyBorder="1" applyAlignment="1">
      <alignment horizontal="center" vertical="center"/>
    </xf>
    <xf numFmtId="0" fontId="37" fillId="32" borderId="21" xfId="0" applyFont="1" applyFill="1" applyBorder="1" applyAlignment="1">
      <alignment horizontal="center" vertical="center"/>
    </xf>
    <xf numFmtId="0" fontId="0" fillId="0" borderId="19" xfId="0" applyBorder="1" applyAlignment="1">
      <alignment/>
    </xf>
    <xf numFmtId="0" fontId="31" fillId="0" borderId="22" xfId="0" applyFont="1" applyFill="1" applyBorder="1" applyAlignment="1">
      <alignment horizontal="center" vertical="center"/>
    </xf>
    <xf numFmtId="0" fontId="56" fillId="32" borderId="22" xfId="0" applyFont="1" applyFill="1" applyBorder="1" applyAlignment="1">
      <alignment horizontal="left" vertical="center" wrapText="1"/>
    </xf>
    <xf numFmtId="0" fontId="33" fillId="32" borderId="22" xfId="0" applyFont="1" applyFill="1" applyBorder="1" applyAlignment="1">
      <alignment horizontal="center" vertical="center"/>
    </xf>
    <xf numFmtId="0" fontId="5" fillId="32" borderId="22" xfId="0" applyFont="1" applyFill="1" applyBorder="1" applyAlignment="1">
      <alignment horizontal="left" vertical="center" wrapText="1"/>
    </xf>
    <xf numFmtId="0" fontId="57" fillId="32" borderId="22" xfId="0" applyFont="1" applyFill="1" applyBorder="1" applyAlignment="1">
      <alignment horizontal="center" vertical="center"/>
    </xf>
    <xf numFmtId="172" fontId="22" fillId="32" borderId="22" xfId="0" applyNumberFormat="1" applyFont="1" applyFill="1" applyBorder="1" applyAlignment="1">
      <alignment horizontal="center" vertical="center"/>
    </xf>
    <xf numFmtId="0" fontId="22" fillId="32" borderId="22" xfId="0" applyFont="1" applyFill="1" applyBorder="1" applyAlignment="1">
      <alignment horizontal="center" vertical="center" wrapText="1"/>
    </xf>
    <xf numFmtId="0" fontId="22" fillId="32" borderId="22" xfId="0" applyFont="1" applyFill="1" applyBorder="1" applyAlignment="1">
      <alignment horizontal="center" vertical="center"/>
    </xf>
    <xf numFmtId="0" fontId="22" fillId="32" borderId="22" xfId="0" applyFont="1" applyFill="1" applyBorder="1" applyAlignment="1">
      <alignment horizontal="center" vertical="center"/>
    </xf>
    <xf numFmtId="0" fontId="12" fillId="32" borderId="22" xfId="0" applyFont="1" applyFill="1" applyBorder="1" applyAlignment="1">
      <alignment horizontal="center" vertical="center"/>
    </xf>
    <xf numFmtId="172" fontId="23" fillId="32" borderId="22" xfId="0" applyNumberFormat="1" applyFont="1" applyFill="1" applyBorder="1" applyAlignment="1">
      <alignment horizontal="center" vertical="center"/>
    </xf>
    <xf numFmtId="0" fontId="23" fillId="32" borderId="22" xfId="0" applyFont="1" applyFill="1" applyBorder="1" applyAlignment="1">
      <alignment horizontal="center" vertical="center" wrapText="1"/>
    </xf>
    <xf numFmtId="0" fontId="23" fillId="32" borderId="22" xfId="0" applyFont="1" applyFill="1" applyBorder="1" applyAlignment="1">
      <alignment horizontal="center" vertical="center"/>
    </xf>
    <xf numFmtId="0" fontId="23" fillId="32" borderId="22" xfId="0" applyFont="1" applyFill="1" applyBorder="1" applyAlignment="1">
      <alignment horizontal="center" vertical="center"/>
    </xf>
    <xf numFmtId="0" fontId="24" fillId="32" borderId="22" xfId="0" applyFont="1" applyFill="1" applyBorder="1" applyAlignment="1">
      <alignment horizontal="center" vertical="center" wrapText="1"/>
    </xf>
    <xf numFmtId="0" fontId="24" fillId="32" borderId="22" xfId="0" applyFont="1" applyFill="1" applyBorder="1" applyAlignment="1">
      <alignment horizontal="center" vertical="center"/>
    </xf>
    <xf numFmtId="0" fontId="36" fillId="32" borderId="22" xfId="0" applyFont="1" applyFill="1" applyBorder="1" applyAlignment="1">
      <alignment horizontal="center" vertical="center"/>
    </xf>
    <xf numFmtId="0" fontId="37" fillId="32" borderId="22" xfId="0" applyFont="1" applyFill="1" applyBorder="1" applyAlignment="1">
      <alignment horizontal="center" vertical="center"/>
    </xf>
    <xf numFmtId="0" fontId="0" fillId="0" borderId="0" xfId="0" applyFill="1" applyBorder="1" applyAlignment="1">
      <alignment horizontal="center" vertical="center"/>
    </xf>
    <xf numFmtId="0" fontId="4" fillId="32" borderId="0" xfId="0" applyFont="1" applyFill="1" applyAlignment="1">
      <alignment/>
    </xf>
    <xf numFmtId="0" fontId="4" fillId="32" borderId="0" xfId="0" applyFont="1" applyFill="1" applyAlignment="1">
      <alignment horizontal="center" vertical="center"/>
    </xf>
    <xf numFmtId="0" fontId="24"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Fill="1" applyBorder="1" applyAlignment="1">
      <alignment horizontal="center" vertical="center"/>
    </xf>
    <xf numFmtId="0" fontId="30" fillId="0" borderId="20" xfId="0" applyFont="1" applyBorder="1" applyAlignment="1">
      <alignment horizontal="center" vertical="center"/>
    </xf>
    <xf numFmtId="0" fontId="42" fillId="0" borderId="23"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63" fillId="32" borderId="15" xfId="0" applyFont="1" applyFill="1" applyBorder="1" applyAlignment="1">
      <alignment horizontal="left" vertical="center" wrapText="1"/>
    </xf>
    <xf numFmtId="0" fontId="26" fillId="32" borderId="15" xfId="0" applyFont="1" applyFill="1" applyBorder="1" applyAlignment="1">
      <alignment horizontal="center" vertical="center"/>
    </xf>
    <xf numFmtId="0" fontId="42" fillId="32" borderId="15" xfId="0" applyFont="1" applyFill="1" applyBorder="1" applyAlignment="1">
      <alignment horizontal="left" vertical="center"/>
    </xf>
    <xf numFmtId="0" fontId="64" fillId="32" borderId="15" xfId="0" applyNumberFormat="1" applyFont="1" applyFill="1" applyBorder="1" applyAlignment="1">
      <alignment horizontal="center" vertical="center" wrapText="1"/>
    </xf>
    <xf numFmtId="49" fontId="64" fillId="32" borderId="15" xfId="0" applyNumberFormat="1" applyFont="1" applyFill="1" applyBorder="1" applyAlignment="1">
      <alignment horizontal="center" vertical="center" wrapText="1"/>
    </xf>
    <xf numFmtId="0" fontId="65" fillId="32" borderId="15" xfId="0" applyFont="1" applyFill="1" applyBorder="1" applyAlignment="1">
      <alignment horizontal="center" vertical="center" wrapText="1"/>
    </xf>
    <xf numFmtId="0" fontId="66" fillId="32" borderId="15" xfId="0" applyFont="1" applyFill="1" applyBorder="1" applyAlignment="1">
      <alignment horizontal="center" vertical="center" wrapText="1"/>
    </xf>
    <xf numFmtId="0" fontId="17" fillId="0" borderId="23" xfId="0" applyFont="1" applyFill="1" applyBorder="1" applyAlignment="1">
      <alignment horizontal="center" vertical="center"/>
    </xf>
    <xf numFmtId="49" fontId="39" fillId="0" borderId="14" xfId="0" applyNumberFormat="1" applyFont="1" applyFill="1" applyBorder="1" applyAlignment="1">
      <alignment horizontal="center" vertical="center" wrapText="1"/>
    </xf>
    <xf numFmtId="0" fontId="67"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68" fillId="0" borderId="14" xfId="0" applyNumberFormat="1" applyFont="1" applyFill="1" applyBorder="1" applyAlignment="1">
      <alignment horizontal="center" vertical="center" wrapText="1"/>
    </xf>
    <xf numFmtId="0" fontId="0" fillId="0" borderId="25" xfId="0" applyFill="1" applyBorder="1" applyAlignment="1">
      <alignment horizontal="center" vertical="center"/>
    </xf>
    <xf numFmtId="0" fontId="43" fillId="0" borderId="10" xfId="0" applyNumberFormat="1" applyFont="1" applyFill="1" applyBorder="1" applyAlignment="1">
      <alignment horizontal="center" vertical="center" wrapText="1"/>
    </xf>
    <xf numFmtId="0" fontId="69" fillId="32" borderId="15" xfId="0" applyFont="1" applyFill="1" applyBorder="1" applyAlignment="1">
      <alignment horizontal="left" vertical="center" wrapText="1"/>
    </xf>
    <xf numFmtId="0" fontId="42" fillId="32" borderId="15" xfId="0" applyFont="1" applyFill="1" applyBorder="1" applyAlignment="1">
      <alignment horizontal="left" vertical="center" wrapText="1"/>
    </xf>
    <xf numFmtId="0" fontId="63" fillId="32" borderId="26" xfId="0" applyFont="1" applyFill="1" applyBorder="1" applyAlignment="1">
      <alignment horizontal="left" vertical="center" wrapText="1"/>
    </xf>
    <xf numFmtId="0" fontId="26" fillId="32" borderId="26" xfId="0" applyFont="1" applyFill="1" applyBorder="1" applyAlignment="1">
      <alignment horizontal="center" vertical="center"/>
    </xf>
    <xf numFmtId="0" fontId="42" fillId="32" borderId="26" xfId="0" applyFont="1" applyFill="1" applyBorder="1" applyAlignment="1">
      <alignment horizontal="left" vertical="center" wrapText="1"/>
    </xf>
    <xf numFmtId="0" fontId="6" fillId="32" borderId="26" xfId="0" applyFont="1" applyFill="1" applyBorder="1" applyAlignment="1">
      <alignment horizontal="center" vertical="center"/>
    </xf>
    <xf numFmtId="172" fontId="22" fillId="0" borderId="26" xfId="0" applyNumberFormat="1" applyFont="1" applyFill="1" applyBorder="1" applyAlignment="1">
      <alignment horizontal="center" vertical="center" wrapText="1"/>
    </xf>
    <xf numFmtId="49" fontId="22" fillId="32" borderId="26" xfId="0" applyNumberFormat="1" applyFont="1" applyFill="1" applyBorder="1" applyAlignment="1">
      <alignment horizontal="center" vertical="center" wrapText="1"/>
    </xf>
    <xf numFmtId="0" fontId="22" fillId="32" borderId="26" xfId="0" applyFont="1" applyFill="1" applyBorder="1" applyAlignment="1">
      <alignment horizontal="center" vertical="center" wrapText="1"/>
    </xf>
    <xf numFmtId="0" fontId="64" fillId="32" borderId="26" xfId="0" applyNumberFormat="1" applyFont="1" applyFill="1" applyBorder="1" applyAlignment="1">
      <alignment horizontal="center" vertical="center" wrapText="1"/>
    </xf>
    <xf numFmtId="49" fontId="64" fillId="32" borderId="26" xfId="0" applyNumberFormat="1" applyFont="1" applyFill="1" applyBorder="1" applyAlignment="1">
      <alignment horizontal="center" vertical="center" wrapText="1"/>
    </xf>
    <xf numFmtId="0" fontId="22" fillId="32" borderId="26" xfId="0" applyFont="1" applyFill="1" applyBorder="1" applyAlignment="1">
      <alignment horizontal="center" vertical="center"/>
    </xf>
    <xf numFmtId="0" fontId="22" fillId="32" borderId="26" xfId="0" applyFont="1" applyFill="1" applyBorder="1" applyAlignment="1">
      <alignment horizontal="center" vertical="center"/>
    </xf>
    <xf numFmtId="0" fontId="12" fillId="32" borderId="26" xfId="0" applyFont="1" applyFill="1" applyBorder="1" applyAlignment="1">
      <alignment horizontal="center" vertical="center"/>
    </xf>
    <xf numFmtId="172" fontId="23" fillId="0" borderId="26" xfId="0" applyNumberFormat="1" applyFont="1" applyFill="1" applyBorder="1" applyAlignment="1">
      <alignment horizontal="center" vertical="center"/>
    </xf>
    <xf numFmtId="0" fontId="23" fillId="32" borderId="26" xfId="0" applyFont="1" applyFill="1" applyBorder="1" applyAlignment="1">
      <alignment horizontal="center" vertical="center" wrapText="1"/>
    </xf>
    <xf numFmtId="0" fontId="65" fillId="32" borderId="26" xfId="0" applyFont="1" applyFill="1" applyBorder="1" applyAlignment="1">
      <alignment horizontal="center" vertical="center" wrapText="1"/>
    </xf>
    <xf numFmtId="0" fontId="23" fillId="32" borderId="26" xfId="0" applyFont="1" applyFill="1" applyBorder="1" applyAlignment="1">
      <alignment horizontal="center" vertical="center"/>
    </xf>
    <xf numFmtId="0" fontId="23" fillId="32" borderId="26" xfId="0" applyFont="1" applyFill="1" applyBorder="1" applyAlignment="1">
      <alignment horizontal="center" vertical="center"/>
    </xf>
    <xf numFmtId="172" fontId="24" fillId="32" borderId="26" xfId="0" applyNumberFormat="1" applyFont="1" applyFill="1" applyBorder="1" applyAlignment="1">
      <alignment horizontal="center" vertical="center"/>
    </xf>
    <xf numFmtId="0" fontId="24" fillId="0" borderId="26" xfId="0" applyFont="1" applyFill="1" applyBorder="1" applyAlignment="1">
      <alignment horizontal="center" vertical="center" wrapText="1"/>
    </xf>
    <xf numFmtId="0" fontId="24" fillId="32" borderId="26" xfId="0" applyFont="1" applyFill="1" applyBorder="1" applyAlignment="1">
      <alignment horizontal="center" vertical="center" wrapText="1"/>
    </xf>
    <xf numFmtId="0" fontId="66" fillId="32" borderId="26" xfId="0" applyFont="1" applyFill="1" applyBorder="1" applyAlignment="1">
      <alignment horizontal="center" vertical="center" wrapText="1"/>
    </xf>
    <xf numFmtId="0" fontId="24" fillId="32" borderId="26" xfId="0" applyFont="1" applyFill="1" applyBorder="1" applyAlignment="1">
      <alignment horizontal="center" vertical="center"/>
    </xf>
    <xf numFmtId="0" fontId="36" fillId="32" borderId="26" xfId="0" applyFont="1" applyFill="1" applyBorder="1" applyAlignment="1">
      <alignment horizontal="center" vertical="center"/>
    </xf>
    <xf numFmtId="0" fontId="37" fillId="32" borderId="26" xfId="0" applyFont="1" applyFill="1" applyBorder="1" applyAlignment="1">
      <alignment horizontal="center" vertical="center"/>
    </xf>
    <xf numFmtId="0" fontId="63" fillId="0" borderId="27" xfId="0" applyFont="1" applyBorder="1" applyAlignment="1">
      <alignment vertical="center" wrapText="1"/>
    </xf>
    <xf numFmtId="0" fontId="42" fillId="0" borderId="27" xfId="0" applyFont="1" applyBorder="1" applyAlignment="1">
      <alignment vertical="center" wrapText="1"/>
    </xf>
    <xf numFmtId="0" fontId="6" fillId="32" borderId="27" xfId="0" applyFont="1" applyFill="1" applyBorder="1" applyAlignment="1">
      <alignment horizontal="center" vertical="center"/>
    </xf>
    <xf numFmtId="0" fontId="63" fillId="0" borderId="22" xfId="0" applyFont="1" applyBorder="1" applyAlignment="1">
      <alignment vertical="center" wrapText="1"/>
    </xf>
    <xf numFmtId="0" fontId="42" fillId="0" borderId="22" xfId="0" applyFont="1" applyBorder="1" applyAlignment="1">
      <alignment vertical="center" wrapText="1"/>
    </xf>
    <xf numFmtId="0" fontId="42" fillId="0" borderId="15" xfId="0" applyFont="1" applyBorder="1" applyAlignment="1">
      <alignment vertical="center" wrapText="1"/>
    </xf>
    <xf numFmtId="0" fontId="0" fillId="0" borderId="28" xfId="0" applyFill="1" applyBorder="1" applyAlignment="1">
      <alignment horizontal="center" vertical="center"/>
    </xf>
    <xf numFmtId="0" fontId="63" fillId="32" borderId="21" xfId="0" applyFont="1" applyFill="1" applyBorder="1" applyAlignment="1">
      <alignment horizontal="left" vertical="center" wrapText="1"/>
    </xf>
    <xf numFmtId="0" fontId="26" fillId="32" borderId="21" xfId="0" applyFont="1" applyFill="1" applyBorder="1" applyAlignment="1">
      <alignment horizontal="center" vertical="center"/>
    </xf>
    <xf numFmtId="0" fontId="42" fillId="32" borderId="21" xfId="0" applyFont="1" applyFill="1" applyBorder="1" applyAlignment="1">
      <alignment horizontal="left" vertical="center" wrapText="1"/>
    </xf>
    <xf numFmtId="0" fontId="6" fillId="32" borderId="21" xfId="0" applyFont="1" applyFill="1" applyBorder="1" applyAlignment="1">
      <alignment horizontal="center" vertical="center"/>
    </xf>
    <xf numFmtId="172" fontId="22" fillId="0" borderId="21" xfId="0" applyNumberFormat="1" applyFont="1" applyFill="1" applyBorder="1" applyAlignment="1">
      <alignment horizontal="center" vertical="center" wrapText="1"/>
    </xf>
    <xf numFmtId="0" fontId="64" fillId="32" borderId="21" xfId="0" applyNumberFormat="1" applyFont="1" applyFill="1" applyBorder="1" applyAlignment="1">
      <alignment horizontal="center" vertical="center" wrapText="1"/>
    </xf>
    <xf numFmtId="49" fontId="64" fillId="32" borderId="21" xfId="0" applyNumberFormat="1" applyFont="1" applyFill="1" applyBorder="1" applyAlignment="1">
      <alignment horizontal="center" vertical="center" wrapText="1"/>
    </xf>
    <xf numFmtId="172" fontId="23" fillId="0" borderId="21" xfId="0" applyNumberFormat="1" applyFont="1" applyFill="1" applyBorder="1" applyAlignment="1">
      <alignment horizontal="center" vertical="center"/>
    </xf>
    <xf numFmtId="0" fontId="65" fillId="32" borderId="21" xfId="0" applyFont="1" applyFill="1" applyBorder="1" applyAlignment="1">
      <alignment horizontal="center" vertical="center" wrapText="1"/>
    </xf>
    <xf numFmtId="172" fontId="24" fillId="32" borderId="21" xfId="0" applyNumberFormat="1" applyFont="1" applyFill="1" applyBorder="1" applyAlignment="1">
      <alignment horizontal="center" vertical="center"/>
    </xf>
    <xf numFmtId="0" fontId="24" fillId="0" borderId="21" xfId="0" applyFont="1" applyFill="1" applyBorder="1" applyAlignment="1">
      <alignment horizontal="center" vertical="center" wrapText="1"/>
    </xf>
    <xf numFmtId="0" fontId="66" fillId="32" borderId="21" xfId="0" applyFont="1" applyFill="1" applyBorder="1" applyAlignment="1">
      <alignment horizontal="center" vertical="center" wrapText="1"/>
    </xf>
    <xf numFmtId="0" fontId="6" fillId="32" borderId="29" xfId="0" applyFont="1" applyFill="1" applyBorder="1" applyAlignment="1">
      <alignment vertical="center"/>
    </xf>
    <xf numFmtId="0" fontId="6" fillId="0" borderId="13" xfId="0" applyFont="1" applyFill="1" applyBorder="1" applyAlignment="1">
      <alignment vertical="center"/>
    </xf>
    <xf numFmtId="0" fontId="0" fillId="0" borderId="23" xfId="0" applyFont="1" applyFill="1" applyBorder="1" applyAlignment="1">
      <alignment vertical="center"/>
    </xf>
    <xf numFmtId="0" fontId="0" fillId="0" borderId="23" xfId="0" applyBorder="1" applyAlignment="1">
      <alignment horizontal="center"/>
    </xf>
    <xf numFmtId="0" fontId="0" fillId="0" borderId="23"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0" fillId="0" borderId="0" xfId="0" applyFill="1" applyBorder="1" applyAlignment="1">
      <alignment horizontal="left" vertical="center"/>
    </xf>
    <xf numFmtId="0" fontId="3" fillId="0" borderId="0" xfId="0" applyFont="1" applyBorder="1" applyAlignment="1">
      <alignment vertical="center"/>
    </xf>
    <xf numFmtId="0" fontId="3" fillId="0" borderId="0" xfId="0" applyFont="1" applyFill="1" applyAlignment="1">
      <alignment horizontal="center" vertical="center"/>
    </xf>
    <xf numFmtId="0" fontId="3" fillId="0" borderId="0" xfId="0" applyFont="1" applyAlignment="1">
      <alignment vertical="center"/>
    </xf>
    <xf numFmtId="0" fontId="70" fillId="0" borderId="0" xfId="0" applyFont="1" applyAlignment="1">
      <alignment horizontal="left" vertical="center"/>
    </xf>
    <xf numFmtId="0" fontId="3" fillId="0" borderId="0" xfId="0" applyFont="1" applyAlignment="1">
      <alignment horizontal="left" vertical="center"/>
    </xf>
    <xf numFmtId="0" fontId="71" fillId="0" borderId="0" xfId="0" applyFont="1" applyBorder="1" applyAlignment="1">
      <alignment vertical="center"/>
    </xf>
    <xf numFmtId="0" fontId="72" fillId="0" borderId="0" xfId="0" applyFont="1" applyAlignment="1">
      <alignment vertical="center"/>
    </xf>
    <xf numFmtId="0" fontId="0" fillId="0" borderId="14" xfId="0" applyFill="1" applyBorder="1" applyAlignment="1">
      <alignment horizontal="center" vertical="center"/>
    </xf>
    <xf numFmtId="172" fontId="35" fillId="0" borderId="20" xfId="0" applyNumberFormat="1" applyFont="1" applyFill="1" applyBorder="1" applyAlignment="1">
      <alignment horizontal="center" vertical="center"/>
    </xf>
    <xf numFmtId="172" fontId="23" fillId="32" borderId="15" xfId="0" applyNumberFormat="1" applyFont="1" applyFill="1" applyBorder="1" applyAlignment="1">
      <alignment horizontal="center" vertical="center" wrapText="1"/>
    </xf>
    <xf numFmtId="172" fontId="22" fillId="32" borderId="30" xfId="0" applyNumberFormat="1" applyFont="1" applyFill="1" applyBorder="1" applyAlignment="1">
      <alignment horizontal="center" vertical="center"/>
    </xf>
    <xf numFmtId="0" fontId="22" fillId="32" borderId="30" xfId="0" applyFont="1" applyFill="1" applyBorder="1" applyAlignment="1">
      <alignment horizontal="center" vertical="center" wrapText="1"/>
    </xf>
    <xf numFmtId="0" fontId="22" fillId="32" borderId="30" xfId="0" applyFont="1" applyFill="1" applyBorder="1" applyAlignment="1">
      <alignment horizontal="center" vertical="center"/>
    </xf>
    <xf numFmtId="0" fontId="22" fillId="32" borderId="30" xfId="0" applyFont="1" applyFill="1" applyBorder="1" applyAlignment="1">
      <alignment horizontal="center" vertical="center"/>
    </xf>
    <xf numFmtId="0" fontId="12" fillId="32" borderId="30" xfId="0" applyFont="1" applyFill="1" applyBorder="1" applyAlignment="1">
      <alignment horizontal="center" vertical="center"/>
    </xf>
    <xf numFmtId="172" fontId="23" fillId="32" borderId="30" xfId="0" applyNumberFormat="1" applyFont="1" applyFill="1" applyBorder="1" applyAlignment="1">
      <alignment horizontal="center" vertical="center"/>
    </xf>
    <xf numFmtId="0" fontId="23" fillId="32" borderId="30" xfId="0" applyFont="1" applyFill="1" applyBorder="1" applyAlignment="1">
      <alignment horizontal="center" vertical="center" wrapText="1"/>
    </xf>
    <xf numFmtId="0" fontId="23" fillId="32" borderId="31" xfId="0" applyFont="1" applyFill="1" applyBorder="1" applyAlignment="1">
      <alignment horizontal="center" vertical="center" wrapText="1"/>
    </xf>
    <xf numFmtId="0" fontId="23" fillId="32" borderId="32" xfId="0" applyFont="1" applyFill="1" applyBorder="1" applyAlignment="1">
      <alignment horizontal="center" vertical="center" wrapText="1"/>
    </xf>
    <xf numFmtId="0" fontId="23" fillId="32" borderId="30" xfId="0" applyFont="1" applyFill="1" applyBorder="1" applyAlignment="1">
      <alignment horizontal="center" vertical="center"/>
    </xf>
    <xf numFmtId="0" fontId="23" fillId="32" borderId="30" xfId="0" applyFont="1" applyFill="1" applyBorder="1" applyAlignment="1">
      <alignment horizontal="center" vertical="center"/>
    </xf>
    <xf numFmtId="172" fontId="24" fillId="32" borderId="30" xfId="0" applyNumberFormat="1" applyFont="1" applyFill="1" applyBorder="1" applyAlignment="1">
      <alignment horizontal="center" vertical="center"/>
    </xf>
    <xf numFmtId="172" fontId="22" fillId="32" borderId="33" xfId="0" applyNumberFormat="1" applyFont="1" applyFill="1" applyBorder="1" applyAlignment="1">
      <alignment horizontal="center" vertical="center"/>
    </xf>
    <xf numFmtId="0" fontId="22" fillId="32" borderId="34" xfId="0" applyFont="1" applyFill="1" applyBorder="1" applyAlignment="1">
      <alignment horizontal="center" vertical="center" wrapText="1"/>
    </xf>
    <xf numFmtId="0" fontId="12" fillId="32" borderId="35" xfId="0" applyFont="1" applyFill="1" applyBorder="1" applyAlignment="1">
      <alignment horizontal="center" vertical="center"/>
    </xf>
    <xf numFmtId="172" fontId="23" fillId="32" borderId="36" xfId="0" applyNumberFormat="1" applyFont="1" applyFill="1" applyBorder="1" applyAlignment="1">
      <alignment horizontal="center" vertical="center"/>
    </xf>
    <xf numFmtId="0" fontId="23" fillId="32" borderId="36" xfId="0" applyFont="1" applyFill="1" applyBorder="1" applyAlignment="1">
      <alignment horizontal="center" vertical="center" wrapText="1"/>
    </xf>
    <xf numFmtId="0" fontId="23" fillId="32" borderId="33" xfId="0" applyFont="1" applyFill="1" applyBorder="1" applyAlignment="1">
      <alignment horizontal="center" vertical="center" wrapText="1"/>
    </xf>
    <xf numFmtId="0" fontId="23" fillId="32" borderId="35" xfId="0" applyFont="1" applyFill="1" applyBorder="1" applyAlignment="1">
      <alignment horizontal="center" vertical="center" wrapText="1"/>
    </xf>
    <xf numFmtId="0" fontId="23" fillId="32" borderId="36" xfId="0" applyFont="1" applyFill="1" applyBorder="1" applyAlignment="1">
      <alignment horizontal="center" vertical="center"/>
    </xf>
    <xf numFmtId="0" fontId="23" fillId="32" borderId="36" xfId="0" applyFont="1" applyFill="1" applyBorder="1" applyAlignment="1">
      <alignment horizontal="center" vertical="center"/>
    </xf>
    <xf numFmtId="0" fontId="12" fillId="32" borderId="36" xfId="0" applyFont="1" applyFill="1" applyBorder="1" applyAlignment="1">
      <alignment horizontal="center" vertical="center"/>
    </xf>
    <xf numFmtId="172" fontId="24" fillId="32" borderId="36" xfId="0" applyNumberFormat="1" applyFont="1" applyFill="1" applyBorder="1" applyAlignment="1">
      <alignment horizontal="center" vertical="center"/>
    </xf>
    <xf numFmtId="0" fontId="59" fillId="32" borderId="37" xfId="0" applyFont="1" applyFill="1" applyBorder="1" applyAlignment="1">
      <alignment horizontal="center" vertical="center" wrapText="1"/>
    </xf>
    <xf numFmtId="172" fontId="24" fillId="35" borderId="15" xfId="0" applyNumberFormat="1" applyFont="1" applyFill="1" applyBorder="1" applyAlignment="1">
      <alignment horizontal="center" vertical="center"/>
    </xf>
    <xf numFmtId="0" fontId="24" fillId="36" borderId="15" xfId="0" applyFont="1" applyFill="1" applyBorder="1" applyAlignment="1">
      <alignment horizontal="center" vertical="center" wrapText="1"/>
    </xf>
    <xf numFmtId="172" fontId="24" fillId="36" borderId="15" xfId="0" applyNumberFormat="1" applyFont="1" applyFill="1" applyBorder="1" applyAlignment="1">
      <alignment horizontal="center" vertical="center"/>
    </xf>
    <xf numFmtId="0" fontId="24" fillId="36" borderId="21" xfId="0" applyFont="1" applyFill="1" applyBorder="1" applyAlignment="1">
      <alignment horizontal="center" vertical="center" wrapText="1"/>
    </xf>
    <xf numFmtId="172" fontId="24" fillId="37" borderId="22" xfId="0" applyNumberFormat="1" applyFont="1" applyFill="1" applyBorder="1" applyAlignment="1">
      <alignment horizontal="center" vertical="center"/>
    </xf>
    <xf numFmtId="0" fontId="24" fillId="37" borderId="22" xfId="0" applyFont="1" applyFill="1" applyBorder="1" applyAlignment="1">
      <alignment horizontal="center" vertical="center" wrapText="1"/>
    </xf>
    <xf numFmtId="0" fontId="24" fillId="37" borderId="15" xfId="0" applyFont="1" applyFill="1" applyBorder="1" applyAlignment="1">
      <alignment horizontal="center" vertical="center" wrapText="1"/>
    </xf>
    <xf numFmtId="172" fontId="24" fillId="37" borderId="15" xfId="0" applyNumberFormat="1" applyFont="1" applyFill="1" applyBorder="1" applyAlignment="1">
      <alignment horizontal="center" vertical="center"/>
    </xf>
    <xf numFmtId="0" fontId="24" fillId="35" borderId="15" xfId="0" applyFont="1" applyFill="1" applyBorder="1" applyAlignment="1">
      <alignment horizontal="center" vertical="center" wrapText="1"/>
    </xf>
    <xf numFmtId="0" fontId="73" fillId="32" borderId="15" xfId="0" applyFont="1" applyFill="1" applyBorder="1" applyAlignment="1">
      <alignment horizontal="center" vertical="center" wrapText="1"/>
    </xf>
    <xf numFmtId="172" fontId="24" fillId="36" borderId="36" xfId="0" applyNumberFormat="1" applyFont="1" applyFill="1" applyBorder="1" applyAlignment="1">
      <alignment horizontal="center" vertical="center"/>
    </xf>
    <xf numFmtId="0" fontId="9" fillId="0" borderId="0" xfId="0" applyFont="1" applyFill="1" applyBorder="1" applyAlignment="1">
      <alignment horizontal="center"/>
    </xf>
    <xf numFmtId="0" fontId="12" fillId="0" borderId="10" xfId="0" applyFont="1" applyBorder="1" applyAlignment="1">
      <alignment horizontal="center" vertical="center" textRotation="90" wrapText="1"/>
    </xf>
    <xf numFmtId="0" fontId="13" fillId="0" borderId="0" xfId="0" applyFont="1" applyFill="1" applyBorder="1" applyAlignment="1">
      <alignment horizontal="left"/>
    </xf>
    <xf numFmtId="14" fontId="0" fillId="0" borderId="10" xfId="0" applyNumberFormat="1" applyBorder="1" applyAlignment="1">
      <alignment/>
    </xf>
    <xf numFmtId="0" fontId="14" fillId="32" borderId="0" xfId="0" applyFont="1" applyFill="1" applyBorder="1" applyAlignment="1">
      <alignment horizontal="center"/>
    </xf>
    <xf numFmtId="0" fontId="18" fillId="32" borderId="13" xfId="0" applyFont="1" applyFill="1" applyBorder="1" applyAlignment="1">
      <alignment horizontal="center" wrapText="1"/>
    </xf>
    <xf numFmtId="0" fontId="19" fillId="0" borderId="38" xfId="0" applyFont="1" applyFill="1" applyBorder="1" applyAlignment="1">
      <alignment horizontal="center" vertical="center" textRotation="90"/>
    </xf>
    <xf numFmtId="0" fontId="20" fillId="32" borderId="38" xfId="0" applyFont="1" applyFill="1" applyBorder="1" applyAlignment="1">
      <alignment horizontal="center" vertical="center" wrapText="1"/>
    </xf>
    <xf numFmtId="0" fontId="19" fillId="32" borderId="38" xfId="0" applyFont="1" applyFill="1" applyBorder="1" applyAlignment="1">
      <alignment horizontal="center" vertical="center" wrapText="1"/>
    </xf>
    <xf numFmtId="0" fontId="21" fillId="32" borderId="38" xfId="0" applyFont="1" applyFill="1" applyBorder="1" applyAlignment="1">
      <alignment horizontal="center" vertical="center" wrapText="1"/>
    </xf>
    <xf numFmtId="0" fontId="19" fillId="32" borderId="38" xfId="0" applyFont="1" applyFill="1" applyBorder="1" applyAlignment="1">
      <alignment horizontal="center" vertical="center" textRotation="90"/>
    </xf>
    <xf numFmtId="49" fontId="22" fillId="32" borderId="39" xfId="0" applyNumberFormat="1" applyFont="1" applyFill="1" applyBorder="1" applyAlignment="1">
      <alignment horizontal="center" vertical="center"/>
    </xf>
    <xf numFmtId="0" fontId="12" fillId="32" borderId="38" xfId="0" applyFont="1" applyFill="1" applyBorder="1" applyAlignment="1">
      <alignment horizontal="center" vertical="center"/>
    </xf>
    <xf numFmtId="49" fontId="23" fillId="32" borderId="39" xfId="0" applyNumberFormat="1" applyFont="1" applyFill="1" applyBorder="1" applyAlignment="1">
      <alignment horizontal="center" vertical="center"/>
    </xf>
    <xf numFmtId="49" fontId="24" fillId="32" borderId="39" xfId="0" applyNumberFormat="1" applyFont="1" applyFill="1" applyBorder="1" applyAlignment="1">
      <alignment horizontal="center" vertical="center"/>
    </xf>
    <xf numFmtId="0" fontId="25" fillId="32" borderId="40" xfId="0" applyFont="1" applyFill="1" applyBorder="1" applyAlignment="1">
      <alignment horizontal="center" vertical="center" textRotation="90" wrapText="1"/>
    </xf>
    <xf numFmtId="0" fontId="26" fillId="32" borderId="20" xfId="0" applyFont="1" applyFill="1" applyBorder="1" applyAlignment="1">
      <alignment horizontal="center" vertical="center" textRotation="90"/>
    </xf>
    <xf numFmtId="0" fontId="26" fillId="0" borderId="20" xfId="0" applyFont="1" applyFill="1" applyBorder="1" applyAlignment="1">
      <alignment horizontal="center" vertical="center" textRotation="90"/>
    </xf>
    <xf numFmtId="0" fontId="28" fillId="32" borderId="11" xfId="0" applyFont="1" applyFill="1" applyBorder="1" applyAlignment="1">
      <alignment horizontal="center" vertical="center" textRotation="90" wrapText="1"/>
    </xf>
    <xf numFmtId="0" fontId="23" fillId="32" borderId="11" xfId="0" applyFont="1" applyFill="1" applyBorder="1" applyAlignment="1">
      <alignment horizontal="center" vertical="center" textRotation="90" wrapText="1"/>
    </xf>
    <xf numFmtId="0" fontId="24" fillId="32" borderId="10" xfId="0" applyFont="1" applyFill="1" applyBorder="1" applyAlignment="1">
      <alignment horizontal="center" vertical="center"/>
    </xf>
    <xf numFmtId="0" fontId="22" fillId="32" borderId="10" xfId="0" applyFont="1" applyFill="1" applyBorder="1" applyAlignment="1">
      <alignment horizontal="center" vertical="center"/>
    </xf>
    <xf numFmtId="0" fontId="23" fillId="32" borderId="10" xfId="0" applyFont="1" applyFill="1" applyBorder="1" applyAlignment="1">
      <alignment horizontal="center" vertical="center"/>
    </xf>
    <xf numFmtId="0" fontId="27" fillId="32" borderId="11" xfId="0" applyFont="1" applyFill="1" applyBorder="1" applyAlignment="1">
      <alignment horizontal="center" vertical="center" textRotation="90" wrapText="1"/>
    </xf>
    <xf numFmtId="0" fontId="22" fillId="32" borderId="11" xfId="0" applyFont="1" applyFill="1" applyBorder="1" applyAlignment="1">
      <alignment horizontal="center" vertical="center" textRotation="90" wrapText="1"/>
    </xf>
    <xf numFmtId="0" fontId="29" fillId="32" borderId="11" xfId="0" applyFont="1" applyFill="1" applyBorder="1" applyAlignment="1">
      <alignment horizontal="center" vertical="center" textRotation="90" wrapText="1"/>
    </xf>
    <xf numFmtId="0" fontId="24" fillId="32" borderId="11" xfId="0" applyFont="1" applyFill="1" applyBorder="1" applyAlignment="1">
      <alignment horizontal="center" vertical="center" textRotation="90" wrapText="1"/>
    </xf>
    <xf numFmtId="0" fontId="22" fillId="32" borderId="11" xfId="0" applyFont="1" applyFill="1" applyBorder="1" applyAlignment="1">
      <alignment horizontal="center" vertical="center"/>
    </xf>
    <xf numFmtId="0" fontId="22" fillId="32" borderId="11" xfId="0" applyFont="1" applyFill="1" applyBorder="1" applyAlignment="1">
      <alignment horizontal="center" vertical="center" wrapText="1"/>
    </xf>
    <xf numFmtId="0" fontId="24" fillId="32" borderId="11" xfId="0" applyFont="1" applyFill="1" applyBorder="1" applyAlignment="1">
      <alignment horizontal="center" vertical="center"/>
    </xf>
    <xf numFmtId="0" fontId="24" fillId="32" borderId="11" xfId="0" applyFont="1" applyFill="1" applyBorder="1" applyAlignment="1">
      <alignment horizontal="center" vertical="center" wrapText="1"/>
    </xf>
    <xf numFmtId="0" fontId="23" fillId="32" borderId="11" xfId="0" applyFont="1" applyFill="1" applyBorder="1" applyAlignment="1">
      <alignment horizontal="center" vertical="center"/>
    </xf>
    <xf numFmtId="0" fontId="23" fillId="32" borderId="11"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172" fontId="35" fillId="32" borderId="15" xfId="0" applyNumberFormat="1" applyFont="1" applyFill="1" applyBorder="1" applyAlignment="1">
      <alignment horizontal="center" vertical="center"/>
    </xf>
    <xf numFmtId="172" fontId="35" fillId="36" borderId="15" xfId="0" applyNumberFormat="1" applyFont="1" applyFill="1" applyBorder="1" applyAlignment="1">
      <alignment horizontal="center" vertical="center"/>
    </xf>
    <xf numFmtId="172" fontId="35" fillId="32" borderId="15" xfId="0" applyNumberFormat="1" applyFont="1" applyFill="1" applyBorder="1" applyAlignment="1">
      <alignment horizontal="center" vertical="center"/>
    </xf>
    <xf numFmtId="172" fontId="51" fillId="32" borderId="15" xfId="0" applyNumberFormat="1" applyFont="1" applyFill="1" applyBorder="1" applyAlignment="1">
      <alignment horizontal="center" vertical="center"/>
    </xf>
    <xf numFmtId="172" fontId="17" fillId="36" borderId="15" xfId="0" applyNumberFormat="1" applyFont="1" applyFill="1" applyBorder="1" applyAlignment="1">
      <alignment horizontal="center" vertical="center"/>
    </xf>
    <xf numFmtId="172" fontId="17" fillId="32" borderId="15" xfId="0" applyNumberFormat="1" applyFont="1" applyFill="1" applyBorder="1" applyAlignment="1">
      <alignment horizontal="center" vertical="center"/>
    </xf>
    <xf numFmtId="172" fontId="17" fillId="0" borderId="15" xfId="0" applyNumberFormat="1" applyFont="1" applyFill="1" applyBorder="1" applyAlignment="1">
      <alignment horizontal="center" vertical="center"/>
    </xf>
    <xf numFmtId="0" fontId="60" fillId="32" borderId="13" xfId="0" applyFont="1" applyFill="1" applyBorder="1" applyAlignment="1">
      <alignment horizontal="center"/>
    </xf>
    <xf numFmtId="0" fontId="19" fillId="0" borderId="20" xfId="0" applyFont="1" applyFill="1" applyBorder="1" applyAlignment="1">
      <alignment horizontal="center" vertical="center" textRotation="90"/>
    </xf>
    <xf numFmtId="0" fontId="19" fillId="32" borderId="11" xfId="0" applyFont="1" applyFill="1" applyBorder="1" applyAlignment="1">
      <alignment horizontal="center" vertical="center" wrapText="1"/>
    </xf>
    <xf numFmtId="0" fontId="19" fillId="32" borderId="11" xfId="0" applyFont="1" applyFill="1" applyBorder="1" applyAlignment="1">
      <alignment horizontal="center" vertical="center" textRotation="90"/>
    </xf>
    <xf numFmtId="0" fontId="12" fillId="32" borderId="11" xfId="0" applyFont="1" applyFill="1" applyBorder="1" applyAlignment="1">
      <alignment horizontal="center" vertical="center"/>
    </xf>
    <xf numFmtId="49" fontId="24" fillId="32" borderId="41" xfId="0" applyNumberFormat="1" applyFont="1" applyFill="1" applyBorder="1" applyAlignment="1">
      <alignment horizontal="center" vertical="center"/>
    </xf>
    <xf numFmtId="0" fontId="25" fillId="32" borderId="26" xfId="0" applyFont="1" applyFill="1" applyBorder="1" applyAlignment="1">
      <alignment horizontal="center" vertical="center" textRotation="90" wrapText="1"/>
    </xf>
    <xf numFmtId="0" fontId="24" fillId="32" borderId="25" xfId="0" applyFont="1" applyFill="1" applyBorder="1" applyAlignment="1">
      <alignment horizontal="center" vertical="center"/>
    </xf>
    <xf numFmtId="0" fontId="61" fillId="32" borderId="11" xfId="0" applyFont="1" applyFill="1" applyBorder="1" applyAlignment="1">
      <alignment horizontal="center" vertical="center" wrapText="1"/>
    </xf>
    <xf numFmtId="0" fontId="24" fillId="32" borderId="42" xfId="0" applyFont="1" applyFill="1" applyBorder="1" applyAlignment="1">
      <alignment horizontal="center" vertical="center" textRotation="90" wrapText="1"/>
    </xf>
    <xf numFmtId="0" fontId="62" fillId="32"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ем" xfId="57"/>
    <cellStyle name="Текст предупреждения" xfId="58"/>
    <cellStyle name="фам" xfId="59"/>
    <cellStyle name="Comma" xfId="60"/>
    <cellStyle name="Comma [0]" xfId="61"/>
    <cellStyle name="Хороший" xfId="62"/>
  </cellStyles>
  <dxfs count="6">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strike val="0"/>
      </font>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C2C2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BH79"/>
  <sheetViews>
    <sheetView tabSelected="1" view="pageBreakPreview" zoomScale="70" zoomScaleNormal="75" zoomScaleSheetLayoutView="70" zoomScalePageLayoutView="0" workbookViewId="0" topLeftCell="A1">
      <selection activeCell="AE14" sqref="AE14:AL28"/>
    </sheetView>
  </sheetViews>
  <sheetFormatPr defaultColWidth="9.00390625" defaultRowHeight="19.5" customHeight="1"/>
  <cols>
    <col min="1" max="1" width="3.625" style="1" customWidth="1"/>
    <col min="2" max="2" width="59.50390625" style="2" customWidth="1"/>
    <col min="3" max="3" width="16.625" style="3" customWidth="1"/>
    <col min="4" max="4" width="30.00390625" style="4" customWidth="1"/>
    <col min="5" max="5" width="4.50390625" style="5" customWidth="1"/>
    <col min="6" max="6" width="5.875" style="5" customWidth="1"/>
    <col min="7" max="7" width="15.625" style="3" customWidth="1"/>
    <col min="8" max="8" width="6.50390625" style="6" customWidth="1"/>
    <col min="9" max="9" width="6.00390625" style="6" customWidth="1"/>
    <col min="10" max="10" width="5.50390625" style="7" customWidth="1"/>
    <col min="11" max="11" width="13.125" style="7" customWidth="1"/>
    <col min="12" max="12" width="10.375" style="7" customWidth="1"/>
    <col min="13" max="13" width="14.50390625" style="7" customWidth="1"/>
    <col min="14" max="14" width="5.875" style="7" customWidth="1"/>
    <col min="15" max="15" width="7.375" style="7" customWidth="1"/>
    <col min="16" max="17" width="5.875" style="7" customWidth="1"/>
    <col min="18" max="18" width="2.50390625" style="7" customWidth="1"/>
    <col min="19" max="19" width="13.00390625" style="8" customWidth="1"/>
    <col min="20" max="20" width="6.00390625" style="9" customWidth="1"/>
    <col min="21" max="21" width="6.00390625" style="6" customWidth="1"/>
    <col min="22" max="22" width="5.00390625" style="7" customWidth="1"/>
    <col min="23" max="23" width="12.50390625" style="7" customWidth="1"/>
    <col min="24" max="24" width="10.875" style="7" customWidth="1"/>
    <col min="25" max="25" width="14.00390625" style="7" customWidth="1"/>
    <col min="26" max="26" width="5.50390625" style="7" customWidth="1"/>
    <col min="27" max="27" width="6.875" style="7" customWidth="1"/>
    <col min="28" max="28" width="4.125" style="7" customWidth="1"/>
    <col min="29" max="29" width="4.625" style="7" customWidth="1"/>
    <col min="30" max="30" width="1.875" style="7" customWidth="1"/>
    <col min="31" max="31" width="13.125" style="8" customWidth="1"/>
    <col min="32" max="32" width="7.00390625" style="9" customWidth="1"/>
    <col min="33" max="33" width="5.50390625" style="6" customWidth="1"/>
    <col min="34" max="34" width="5.625" style="7" customWidth="1"/>
    <col min="35" max="35" width="13.125" style="7" customWidth="1"/>
    <col min="36" max="36" width="10.00390625" style="7" customWidth="1"/>
    <col min="37" max="37" width="14.50390625" style="7" customWidth="1"/>
    <col min="38" max="39" width="6.50390625" style="7" customWidth="1"/>
    <col min="40" max="40" width="4.50390625" style="7" customWidth="1"/>
    <col min="41" max="41" width="6.50390625" style="7" customWidth="1"/>
    <col min="42" max="42" width="5.50390625" style="7" customWidth="1"/>
    <col min="43" max="43" width="3.375" style="7" customWidth="1"/>
    <col min="44" max="44" width="4.375" style="10" customWidth="1"/>
    <col min="45" max="45" width="7.00390625" style="0" customWidth="1"/>
    <col min="46" max="46" width="4.375" style="0" customWidth="1"/>
    <col min="47" max="47" width="8.625" style="0" customWidth="1"/>
    <col min="50" max="51" width="7.50390625" style="0" customWidth="1"/>
    <col min="54" max="54" width="12.875" style="0" customWidth="1"/>
  </cols>
  <sheetData>
    <row r="1" spans="1:50" ht="60" customHeight="1">
      <c r="A1" s="11"/>
      <c r="B1" s="12" t="s">
        <v>0</v>
      </c>
      <c r="D1" s="296" t="s">
        <v>1</v>
      </c>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S1" s="13"/>
      <c r="AT1" s="14"/>
      <c r="AV1" s="297" t="s">
        <v>2</v>
      </c>
      <c r="AW1" s="297" t="s">
        <v>3</v>
      </c>
      <c r="AX1" s="15"/>
    </row>
    <row r="2" spans="1:50" ht="33.75" customHeight="1">
      <c r="A2" s="298" t="s">
        <v>114</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S2" s="299"/>
      <c r="AT2" s="299"/>
      <c r="AV2" s="297"/>
      <c r="AW2" s="297"/>
      <c r="AX2" s="16"/>
    </row>
    <row r="3" spans="1:50" ht="33.75" customHeight="1">
      <c r="A3" s="11"/>
      <c r="B3" s="17" t="s">
        <v>113</v>
      </c>
      <c r="D3" s="300" t="s">
        <v>4</v>
      </c>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S3" s="18" t="s">
        <v>5</v>
      </c>
      <c r="AT3" s="14"/>
      <c r="AU3" s="19" t="s">
        <v>6</v>
      </c>
      <c r="AV3" s="297"/>
      <c r="AW3" s="297"/>
      <c r="AX3" s="16"/>
    </row>
    <row r="4" spans="1:50" s="27" customFormat="1" ht="34.5" customHeight="1">
      <c r="A4" s="20"/>
      <c r="B4" s="21"/>
      <c r="C4" s="22"/>
      <c r="D4" s="301" t="s">
        <v>7</v>
      </c>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23"/>
      <c r="AR4" s="24"/>
      <c r="AS4" s="299">
        <v>42447</v>
      </c>
      <c r="AT4" s="299"/>
      <c r="AU4" s="25">
        <v>6</v>
      </c>
      <c r="AV4" s="25">
        <v>8</v>
      </c>
      <c r="AW4" s="25">
        <v>3</v>
      </c>
      <c r="AX4" s="26"/>
    </row>
    <row r="5" spans="1:55" s="30" customFormat="1" ht="19.5" customHeight="1">
      <c r="A5" s="302" t="s">
        <v>8</v>
      </c>
      <c r="B5" s="303" t="s">
        <v>9</v>
      </c>
      <c r="C5" s="304" t="s">
        <v>10</v>
      </c>
      <c r="D5" s="305" t="s">
        <v>11</v>
      </c>
      <c r="E5" s="306" t="s">
        <v>12</v>
      </c>
      <c r="F5" s="306" t="s">
        <v>13</v>
      </c>
      <c r="G5" s="307" t="s">
        <v>14</v>
      </c>
      <c r="H5" s="307"/>
      <c r="I5" s="307"/>
      <c r="J5" s="307"/>
      <c r="K5" s="307"/>
      <c r="L5" s="307"/>
      <c r="M5" s="307"/>
      <c r="N5" s="307"/>
      <c r="O5" s="307"/>
      <c r="P5" s="307"/>
      <c r="Q5" s="307"/>
      <c r="R5" s="308"/>
      <c r="S5" s="309" t="s">
        <v>15</v>
      </c>
      <c r="T5" s="309"/>
      <c r="U5" s="309"/>
      <c r="V5" s="309"/>
      <c r="W5" s="309"/>
      <c r="X5" s="309"/>
      <c r="Y5" s="309"/>
      <c r="Z5" s="309"/>
      <c r="AA5" s="309"/>
      <c r="AB5" s="309"/>
      <c r="AC5" s="309"/>
      <c r="AD5" s="308"/>
      <c r="AE5" s="310" t="s">
        <v>16</v>
      </c>
      <c r="AF5" s="310"/>
      <c r="AG5" s="310"/>
      <c r="AH5" s="310"/>
      <c r="AI5" s="310"/>
      <c r="AJ5" s="310"/>
      <c r="AK5" s="310"/>
      <c r="AL5" s="310"/>
      <c r="AM5" s="310"/>
      <c r="AN5" s="310"/>
      <c r="AO5" s="310"/>
      <c r="AP5" s="311" t="s">
        <v>17</v>
      </c>
      <c r="AQ5" s="312" t="s">
        <v>12</v>
      </c>
      <c r="AR5" s="313" t="s">
        <v>13</v>
      </c>
      <c r="AS5" s="28"/>
      <c r="AT5" s="28"/>
      <c r="AU5" s="28"/>
      <c r="AV5" s="29"/>
      <c r="AW5" s="29"/>
      <c r="AX5" s="29"/>
      <c r="AY5" s="29"/>
      <c r="AZ5" s="29"/>
      <c r="BA5" s="29"/>
      <c r="BB5" s="29"/>
      <c r="BC5" s="29"/>
    </row>
    <row r="6" spans="1:55" s="30" customFormat="1" ht="19.5" customHeight="1">
      <c r="A6" s="302"/>
      <c r="B6" s="303"/>
      <c r="C6" s="304"/>
      <c r="D6" s="305"/>
      <c r="E6" s="306"/>
      <c r="F6" s="306"/>
      <c r="G6" s="317" t="s">
        <v>18</v>
      </c>
      <c r="H6" s="317"/>
      <c r="I6" s="317"/>
      <c r="J6" s="317"/>
      <c r="K6" s="317"/>
      <c r="L6" s="317"/>
      <c r="M6" s="317"/>
      <c r="N6" s="317"/>
      <c r="O6" s="317"/>
      <c r="P6" s="317"/>
      <c r="Q6" s="317"/>
      <c r="R6" s="308"/>
      <c r="S6" s="318" t="s">
        <v>18</v>
      </c>
      <c r="T6" s="318"/>
      <c r="U6" s="318"/>
      <c r="V6" s="318"/>
      <c r="W6" s="318"/>
      <c r="X6" s="318"/>
      <c r="Y6" s="318"/>
      <c r="Z6" s="318"/>
      <c r="AA6" s="318"/>
      <c r="AB6" s="318"/>
      <c r="AC6" s="318"/>
      <c r="AD6" s="308"/>
      <c r="AE6" s="316" t="s">
        <v>18</v>
      </c>
      <c r="AF6" s="316"/>
      <c r="AG6" s="316"/>
      <c r="AH6" s="316"/>
      <c r="AI6" s="316"/>
      <c r="AJ6" s="316"/>
      <c r="AK6" s="316"/>
      <c r="AL6" s="316"/>
      <c r="AM6" s="316"/>
      <c r="AN6" s="316"/>
      <c r="AO6" s="316"/>
      <c r="AP6" s="311"/>
      <c r="AQ6" s="312"/>
      <c r="AR6" s="313"/>
      <c r="AS6" s="31"/>
      <c r="AT6" s="31"/>
      <c r="AU6" s="31"/>
      <c r="AV6" s="29"/>
      <c r="AW6" s="29"/>
      <c r="AX6" s="29"/>
      <c r="AY6" s="29"/>
      <c r="AZ6" s="29"/>
      <c r="BA6" s="29"/>
      <c r="BB6" s="29"/>
      <c r="BC6" s="29"/>
    </row>
    <row r="7" spans="1:55" s="30" customFormat="1" ht="19.5" customHeight="1">
      <c r="A7" s="302"/>
      <c r="B7" s="303"/>
      <c r="C7" s="304"/>
      <c r="D7" s="305"/>
      <c r="E7" s="306"/>
      <c r="F7" s="306"/>
      <c r="G7" s="317" t="s">
        <v>19</v>
      </c>
      <c r="H7" s="317"/>
      <c r="I7" s="317"/>
      <c r="J7" s="317"/>
      <c r="K7" s="317" t="s">
        <v>20</v>
      </c>
      <c r="L7" s="317"/>
      <c r="M7" s="317"/>
      <c r="N7" s="317"/>
      <c r="O7" s="319" t="s">
        <v>21</v>
      </c>
      <c r="P7" s="320" t="s">
        <v>3</v>
      </c>
      <c r="Q7" s="320" t="s">
        <v>22</v>
      </c>
      <c r="R7" s="308"/>
      <c r="S7" s="318" t="s">
        <v>19</v>
      </c>
      <c r="T7" s="318"/>
      <c r="U7" s="318"/>
      <c r="V7" s="318"/>
      <c r="W7" s="318" t="s">
        <v>20</v>
      </c>
      <c r="X7" s="318"/>
      <c r="Y7" s="318"/>
      <c r="Z7" s="318"/>
      <c r="AA7" s="314" t="s">
        <v>21</v>
      </c>
      <c r="AB7" s="315" t="s">
        <v>3</v>
      </c>
      <c r="AC7" s="315" t="s">
        <v>22</v>
      </c>
      <c r="AD7" s="308"/>
      <c r="AE7" s="316" t="s">
        <v>19</v>
      </c>
      <c r="AF7" s="316"/>
      <c r="AG7" s="316"/>
      <c r="AH7" s="316"/>
      <c r="AI7" s="316" t="s">
        <v>20</v>
      </c>
      <c r="AJ7" s="316"/>
      <c r="AK7" s="316"/>
      <c r="AL7" s="316"/>
      <c r="AM7" s="321" t="s">
        <v>21</v>
      </c>
      <c r="AN7" s="322" t="s">
        <v>3</v>
      </c>
      <c r="AO7" s="322" t="s">
        <v>22</v>
      </c>
      <c r="AP7" s="311"/>
      <c r="AQ7" s="312"/>
      <c r="AR7" s="313"/>
      <c r="AS7" s="31"/>
      <c r="AT7" s="31"/>
      <c r="AU7" s="31"/>
      <c r="AV7" s="29"/>
      <c r="AW7" s="29"/>
      <c r="AX7" s="29"/>
      <c r="AY7" s="29"/>
      <c r="AZ7" s="29"/>
      <c r="BA7" s="29"/>
      <c r="BB7" s="29"/>
      <c r="BC7" s="29"/>
    </row>
    <row r="8" spans="1:55" s="30" customFormat="1" ht="19.5" customHeight="1">
      <c r="A8" s="302"/>
      <c r="B8" s="303"/>
      <c r="C8" s="304"/>
      <c r="D8" s="305"/>
      <c r="E8" s="306"/>
      <c r="F8" s="306"/>
      <c r="G8" s="317"/>
      <c r="H8" s="317"/>
      <c r="I8" s="317"/>
      <c r="J8" s="317"/>
      <c r="K8" s="317"/>
      <c r="L8" s="317"/>
      <c r="M8" s="317"/>
      <c r="N8" s="317"/>
      <c r="O8" s="319"/>
      <c r="P8" s="320"/>
      <c r="Q8" s="320"/>
      <c r="R8" s="308"/>
      <c r="S8" s="318"/>
      <c r="T8" s="318"/>
      <c r="U8" s="318"/>
      <c r="V8" s="318"/>
      <c r="W8" s="318"/>
      <c r="X8" s="318"/>
      <c r="Y8" s="318"/>
      <c r="Z8" s="318"/>
      <c r="AA8" s="314"/>
      <c r="AB8" s="315"/>
      <c r="AC8" s="315"/>
      <c r="AD8" s="308"/>
      <c r="AE8" s="316"/>
      <c r="AF8" s="316"/>
      <c r="AG8" s="316"/>
      <c r="AH8" s="316"/>
      <c r="AI8" s="316"/>
      <c r="AJ8" s="316"/>
      <c r="AK8" s="316"/>
      <c r="AL8" s="316"/>
      <c r="AM8" s="321"/>
      <c r="AN8" s="322"/>
      <c r="AO8" s="322"/>
      <c r="AP8" s="311"/>
      <c r="AQ8" s="312"/>
      <c r="AR8" s="313"/>
      <c r="AS8" s="31"/>
      <c r="AT8" s="31"/>
      <c r="AU8" s="31"/>
      <c r="AV8" s="29"/>
      <c r="AW8" s="29"/>
      <c r="AX8" s="29"/>
      <c r="AY8" s="29"/>
      <c r="AZ8" s="29"/>
      <c r="BA8" s="29"/>
      <c r="BB8" s="29"/>
      <c r="BC8" s="29"/>
    </row>
    <row r="9" spans="1:57" s="30" customFormat="1" ht="19.5" customHeight="1">
      <c r="A9" s="302"/>
      <c r="B9" s="303"/>
      <c r="C9" s="304"/>
      <c r="D9" s="305"/>
      <c r="E9" s="306"/>
      <c r="F9" s="306"/>
      <c r="G9" s="323" t="s">
        <v>23</v>
      </c>
      <c r="H9" s="323" t="s">
        <v>24</v>
      </c>
      <c r="I9" s="323" t="s">
        <v>25</v>
      </c>
      <c r="J9" s="323" t="s">
        <v>26</v>
      </c>
      <c r="K9" s="323" t="s">
        <v>23</v>
      </c>
      <c r="L9" s="323"/>
      <c r="M9" s="323"/>
      <c r="N9" s="324" t="s">
        <v>26</v>
      </c>
      <c r="O9" s="319"/>
      <c r="P9" s="320"/>
      <c r="Q9" s="320"/>
      <c r="R9" s="308"/>
      <c r="S9" s="327" t="s">
        <v>23</v>
      </c>
      <c r="T9" s="327" t="s">
        <v>24</v>
      </c>
      <c r="U9" s="327" t="s">
        <v>25</v>
      </c>
      <c r="V9" s="327" t="s">
        <v>26</v>
      </c>
      <c r="W9" s="323" t="s">
        <v>23</v>
      </c>
      <c r="X9" s="323"/>
      <c r="Y9" s="323"/>
      <c r="Z9" s="328" t="s">
        <v>26</v>
      </c>
      <c r="AA9" s="314"/>
      <c r="AB9" s="315"/>
      <c r="AC9" s="315"/>
      <c r="AD9" s="308"/>
      <c r="AE9" s="325" t="s">
        <v>23</v>
      </c>
      <c r="AF9" s="325" t="s">
        <v>24</v>
      </c>
      <c r="AG9" s="325" t="s">
        <v>25</v>
      </c>
      <c r="AH9" s="325" t="s">
        <v>26</v>
      </c>
      <c r="AI9" s="323" t="s">
        <v>23</v>
      </c>
      <c r="AJ9" s="323"/>
      <c r="AK9" s="323"/>
      <c r="AL9" s="326" t="s">
        <v>26</v>
      </c>
      <c r="AM9" s="321"/>
      <c r="AN9" s="322"/>
      <c r="AO9" s="322"/>
      <c r="AP9" s="311"/>
      <c r="AQ9" s="312"/>
      <c r="AR9" s="313"/>
      <c r="AS9" s="329" t="s">
        <v>27</v>
      </c>
      <c r="AT9" s="329"/>
      <c r="AU9" s="31">
        <v>23</v>
      </c>
      <c r="AV9" s="31">
        <v>23</v>
      </c>
      <c r="AW9" s="31">
        <v>24</v>
      </c>
      <c r="AX9" s="329" t="s">
        <v>28</v>
      </c>
      <c r="AY9" s="329"/>
      <c r="AZ9" s="32" t="s">
        <v>25</v>
      </c>
      <c r="BA9" s="330" t="s">
        <v>29</v>
      </c>
      <c r="BB9" s="330"/>
      <c r="BC9" s="330"/>
      <c r="BD9" s="329" t="s">
        <v>30</v>
      </c>
      <c r="BE9" s="329"/>
    </row>
    <row r="10" spans="1:57" s="38" customFormat="1" ht="19.5" customHeight="1" thickBot="1">
      <c r="A10" s="302"/>
      <c r="B10" s="303"/>
      <c r="C10" s="304"/>
      <c r="D10" s="305"/>
      <c r="E10" s="306"/>
      <c r="F10" s="306"/>
      <c r="G10" s="323"/>
      <c r="H10" s="323"/>
      <c r="I10" s="323"/>
      <c r="J10" s="323"/>
      <c r="K10" s="323"/>
      <c r="L10" s="323"/>
      <c r="M10" s="323"/>
      <c r="N10" s="324"/>
      <c r="O10" s="319"/>
      <c r="P10" s="320"/>
      <c r="Q10" s="320"/>
      <c r="R10" s="308"/>
      <c r="S10" s="327"/>
      <c r="T10" s="327"/>
      <c r="U10" s="327"/>
      <c r="V10" s="327"/>
      <c r="W10" s="323"/>
      <c r="X10" s="323"/>
      <c r="Y10" s="323"/>
      <c r="Z10" s="328"/>
      <c r="AA10" s="314"/>
      <c r="AB10" s="315"/>
      <c r="AC10" s="315"/>
      <c r="AD10" s="308"/>
      <c r="AE10" s="325"/>
      <c r="AF10" s="325"/>
      <c r="AG10" s="325"/>
      <c r="AH10" s="325"/>
      <c r="AI10" s="323"/>
      <c r="AJ10" s="323"/>
      <c r="AK10" s="323"/>
      <c r="AL10" s="326"/>
      <c r="AM10" s="321"/>
      <c r="AN10" s="322"/>
      <c r="AO10" s="322"/>
      <c r="AP10" s="311"/>
      <c r="AQ10" s="312"/>
      <c r="AR10" s="313"/>
      <c r="AS10" s="33" t="s">
        <v>31</v>
      </c>
      <c r="AT10" s="33" t="s">
        <v>32</v>
      </c>
      <c r="AU10" s="34" t="s">
        <v>33</v>
      </c>
      <c r="AV10" s="34" t="s">
        <v>34</v>
      </c>
      <c r="AW10" s="34" t="s">
        <v>35</v>
      </c>
      <c r="AX10" s="35" t="s">
        <v>36</v>
      </c>
      <c r="AY10" s="34" t="s">
        <v>37</v>
      </c>
      <c r="AZ10" s="36" t="s">
        <v>38</v>
      </c>
      <c r="BA10" s="37" t="s">
        <v>39</v>
      </c>
      <c r="BB10" s="37" t="s">
        <v>40</v>
      </c>
      <c r="BC10" s="37" t="s">
        <v>26</v>
      </c>
      <c r="BD10" s="33" t="s">
        <v>31</v>
      </c>
      <c r="BE10" s="33" t="s">
        <v>32</v>
      </c>
    </row>
    <row r="11" spans="1:60" s="71" customFormat="1" ht="54.75" customHeight="1" thickBot="1">
      <c r="A11" s="39">
        <v>1</v>
      </c>
      <c r="B11" s="40" t="s">
        <v>41</v>
      </c>
      <c r="C11" s="41" t="s">
        <v>42</v>
      </c>
      <c r="D11" s="42" t="s">
        <v>116</v>
      </c>
      <c r="E11" s="43">
        <v>1</v>
      </c>
      <c r="F11" s="43">
        <v>1</v>
      </c>
      <c r="G11" s="44">
        <v>45357</v>
      </c>
      <c r="H11" s="45" t="s">
        <v>43</v>
      </c>
      <c r="I11" s="46" t="s">
        <v>126</v>
      </c>
      <c r="J11" s="46">
        <f>$AU$4</f>
        <v>6</v>
      </c>
      <c r="K11" s="331" t="s">
        <v>134</v>
      </c>
      <c r="L11" s="331"/>
      <c r="M11" s="331"/>
      <c r="N11" s="47">
        <f>BC11</f>
        <v>6</v>
      </c>
      <c r="O11" s="47">
        <f>$AV$4</f>
        <v>8</v>
      </c>
      <c r="P11" s="47">
        <f>$AW$4</f>
        <v>3</v>
      </c>
      <c r="Q11" s="48">
        <f>SUM(N11:P11)+J11</f>
        <v>23</v>
      </c>
      <c r="R11" s="49"/>
      <c r="S11" s="260">
        <v>45392</v>
      </c>
      <c r="T11" s="51" t="str">
        <f aca="true" t="shared" si="0" ref="T11:V13">H11</f>
        <v>1-2</v>
      </c>
      <c r="U11" s="51" t="str">
        <f t="shared" si="0"/>
        <v>201,            206,         311  </v>
      </c>
      <c r="V11" s="51">
        <f t="shared" si="0"/>
        <v>6</v>
      </c>
      <c r="W11" s="331" t="s">
        <v>135</v>
      </c>
      <c r="X11" s="331"/>
      <c r="Y11" s="331"/>
      <c r="Z11" s="51">
        <f>N11</f>
        <v>6</v>
      </c>
      <c r="AA11" s="52">
        <f>$AV$4</f>
        <v>8</v>
      </c>
      <c r="AB11" s="52">
        <f>$AW$4</f>
        <v>3</v>
      </c>
      <c r="AC11" s="53">
        <f>SUM(Z11:AB11)+V11</f>
        <v>23</v>
      </c>
      <c r="AD11" s="49"/>
      <c r="AE11" s="54">
        <v>45427</v>
      </c>
      <c r="AF11" s="55" t="str">
        <f aca="true" t="shared" si="1" ref="AF11:AF20">H11</f>
        <v>1-2</v>
      </c>
      <c r="AG11" s="55" t="str">
        <f aca="true" t="shared" si="2" ref="AG11:AG20">I11</f>
        <v>201,            206,         311  </v>
      </c>
      <c r="AH11" s="55">
        <f aca="true" t="shared" si="3" ref="AH11:AH20">J11</f>
        <v>6</v>
      </c>
      <c r="AI11" s="331" t="s">
        <v>136</v>
      </c>
      <c r="AJ11" s="331"/>
      <c r="AK11" s="331"/>
      <c r="AL11" s="55">
        <f aca="true" t="shared" si="4" ref="AL11:AL20">Z11</f>
        <v>6</v>
      </c>
      <c r="AM11" s="56">
        <f aca="true" t="shared" si="5" ref="AM11:AM20">$AV$4</f>
        <v>8</v>
      </c>
      <c r="AN11" s="56">
        <f aca="true" t="shared" si="6" ref="AN11:AN20">$AW$4+1</f>
        <v>4</v>
      </c>
      <c r="AO11" s="57">
        <f aca="true" t="shared" si="7" ref="AO11:AO52">SUM(AL11:AN11)+AH11</f>
        <v>24</v>
      </c>
      <c r="AP11" s="58">
        <f aca="true" t="shared" si="8" ref="AP11:AP52">AO11+AC11+Q11</f>
        <v>70</v>
      </c>
      <c r="AQ11" s="59">
        <f aca="true" t="shared" si="9" ref="AQ11:AQ38">E11</f>
        <v>1</v>
      </c>
      <c r="AR11" s="60">
        <f aca="true" t="shared" si="10" ref="AR11:AR38">F11</f>
        <v>1</v>
      </c>
      <c r="AS11" s="61">
        <v>35</v>
      </c>
      <c r="AT11" s="61">
        <v>35</v>
      </c>
      <c r="AU11" s="62" t="str">
        <f>TEXT(G11,"ДДДДДДД")</f>
        <v>среда</v>
      </c>
      <c r="AV11" s="62" t="str">
        <f>TEXT(S11,"ДДДДДДД")</f>
        <v>среда</v>
      </c>
      <c r="AW11" s="62" t="str">
        <f>TEXT(AE11,"ДДДДДДД")</f>
        <v>среда</v>
      </c>
      <c r="AX11" s="63">
        <v>4</v>
      </c>
      <c r="AY11" s="64" t="str">
        <f aca="true" t="shared" si="11" ref="AY11:AY20">IF(AX11=3,"5-6",IF(AX11=4,"7-8","9-10"))</f>
        <v>7-8</v>
      </c>
      <c r="AZ11" s="65">
        <v>211</v>
      </c>
      <c r="BA11" s="66" t="s">
        <v>44</v>
      </c>
      <c r="BB11" s="66" t="s">
        <v>45</v>
      </c>
      <c r="BC11" s="61">
        <v>6</v>
      </c>
      <c r="BD11" s="67">
        <v>35</v>
      </c>
      <c r="BE11" s="68">
        <v>36</v>
      </c>
      <c r="BF11" s="69"/>
      <c r="BG11" s="69"/>
      <c r="BH11" s="70"/>
    </row>
    <row r="12" spans="1:60" s="71" customFormat="1" ht="40.5" customHeight="1" thickBot="1">
      <c r="A12" s="39">
        <v>2</v>
      </c>
      <c r="B12" s="40" t="s">
        <v>46</v>
      </c>
      <c r="C12" s="41" t="s">
        <v>42</v>
      </c>
      <c r="D12" s="72" t="s">
        <v>115</v>
      </c>
      <c r="E12" s="43">
        <v>1</v>
      </c>
      <c r="F12" s="43">
        <v>1</v>
      </c>
      <c r="G12" s="261">
        <v>45355</v>
      </c>
      <c r="H12" s="45" t="s">
        <v>43</v>
      </c>
      <c r="I12" s="262">
        <v>206</v>
      </c>
      <c r="J12" s="262">
        <f>$AU$4</f>
        <v>6</v>
      </c>
      <c r="K12" s="331" t="s">
        <v>134</v>
      </c>
      <c r="L12" s="331"/>
      <c r="M12" s="331"/>
      <c r="N12" s="263">
        <f>BC12</f>
        <v>6</v>
      </c>
      <c r="O12" s="263">
        <f>$AV$4</f>
        <v>8</v>
      </c>
      <c r="P12" s="263">
        <f>$AW$4</f>
        <v>3</v>
      </c>
      <c r="Q12" s="264">
        <f>SUM(N12:P12)+J12</f>
        <v>23</v>
      </c>
      <c r="R12" s="265"/>
      <c r="S12" s="266">
        <v>45383</v>
      </c>
      <c r="T12" s="267" t="str">
        <f t="shared" si="0"/>
        <v>1-2</v>
      </c>
      <c r="U12" s="267">
        <f t="shared" si="0"/>
        <v>206</v>
      </c>
      <c r="V12" s="268">
        <f t="shared" si="0"/>
        <v>6</v>
      </c>
      <c r="W12" s="331" t="s">
        <v>135</v>
      </c>
      <c r="X12" s="331"/>
      <c r="Y12" s="331"/>
      <c r="Z12" s="269">
        <f>N12</f>
        <v>6</v>
      </c>
      <c r="AA12" s="270">
        <f>$AV$4</f>
        <v>8</v>
      </c>
      <c r="AB12" s="270">
        <f>$AW$4</f>
        <v>3</v>
      </c>
      <c r="AC12" s="271">
        <f>SUM(Z12:AB12)+V12</f>
        <v>23</v>
      </c>
      <c r="AD12" s="265"/>
      <c r="AE12" s="272">
        <v>45425</v>
      </c>
      <c r="AF12" s="55" t="str">
        <f t="shared" si="1"/>
        <v>1-2</v>
      </c>
      <c r="AG12" s="55">
        <f t="shared" si="2"/>
        <v>206</v>
      </c>
      <c r="AH12" s="55">
        <f t="shared" si="3"/>
        <v>6</v>
      </c>
      <c r="AI12" s="331" t="s">
        <v>136</v>
      </c>
      <c r="AJ12" s="331"/>
      <c r="AK12" s="331"/>
      <c r="AL12" s="55">
        <f t="shared" si="4"/>
        <v>6</v>
      </c>
      <c r="AM12" s="56">
        <f t="shared" si="5"/>
        <v>8</v>
      </c>
      <c r="AN12" s="56">
        <f t="shared" si="6"/>
        <v>4</v>
      </c>
      <c r="AO12" s="57">
        <f t="shared" si="7"/>
        <v>24</v>
      </c>
      <c r="AP12" s="58">
        <f t="shared" si="8"/>
        <v>70</v>
      </c>
      <c r="AQ12" s="59">
        <f t="shared" si="9"/>
        <v>1</v>
      </c>
      <c r="AR12" s="60">
        <f t="shared" si="10"/>
        <v>1</v>
      </c>
      <c r="AS12" s="73">
        <f aca="true" t="shared" si="12" ref="AS12:AS20">$AS$11</f>
        <v>35</v>
      </c>
      <c r="AT12" s="73">
        <f aca="true" t="shared" si="13" ref="AT12:AT20">$AT$11</f>
        <v>35</v>
      </c>
      <c r="AU12" s="62" t="str">
        <f>TEXT(G11,"ДДДДДДД")</f>
        <v>среда</v>
      </c>
      <c r="AV12" s="62" t="str">
        <f>TEXT(S11,"ДДДДДДД")</f>
        <v>среда</v>
      </c>
      <c r="AW12" s="62" t="str">
        <f>TEXT(AE11,"ДДДДДДД")</f>
        <v>среда</v>
      </c>
      <c r="AX12" s="74">
        <v>4</v>
      </c>
      <c r="AY12" s="64" t="str">
        <f t="shared" si="11"/>
        <v>7-8</v>
      </c>
      <c r="AZ12" s="65">
        <v>211</v>
      </c>
      <c r="BA12" s="75" t="e">
        <f>#REF!</f>
        <v>#REF!</v>
      </c>
      <c r="BB12" s="76" t="e">
        <f>#REF!</f>
        <v>#REF!</v>
      </c>
      <c r="BC12" s="77">
        <f aca="true" t="shared" si="14" ref="BC12:BC20">$BC$11</f>
        <v>6</v>
      </c>
      <c r="BD12" s="78">
        <f>BD11</f>
        <v>35</v>
      </c>
      <c r="BE12" s="78">
        <f>BE11</f>
        <v>36</v>
      </c>
      <c r="BF12" s="69"/>
      <c r="BG12" s="69"/>
      <c r="BH12" s="70"/>
    </row>
    <row r="13" spans="1:60" s="79" customFormat="1" ht="48.75" customHeight="1" thickBot="1">
      <c r="A13" s="39">
        <v>3</v>
      </c>
      <c r="B13" s="40" t="s">
        <v>48</v>
      </c>
      <c r="C13" s="41" t="s">
        <v>49</v>
      </c>
      <c r="D13" s="42" t="s">
        <v>50</v>
      </c>
      <c r="E13" s="43">
        <v>1</v>
      </c>
      <c r="F13" s="43">
        <v>1</v>
      </c>
      <c r="G13" s="273">
        <v>45357</v>
      </c>
      <c r="H13" s="45" t="s">
        <v>47</v>
      </c>
      <c r="I13" s="274" t="s">
        <v>125</v>
      </c>
      <c r="J13" s="46">
        <f>$AU$4</f>
        <v>6</v>
      </c>
      <c r="K13" s="331" t="s">
        <v>134</v>
      </c>
      <c r="L13" s="331"/>
      <c r="M13" s="331"/>
      <c r="N13" s="47">
        <f>BC13</f>
        <v>6</v>
      </c>
      <c r="O13" s="47">
        <f>$AV$4</f>
        <v>8</v>
      </c>
      <c r="P13" s="47">
        <f>$AW$4</f>
        <v>3</v>
      </c>
      <c r="Q13" s="48">
        <f>SUM(N13:P13)+J13</f>
        <v>23</v>
      </c>
      <c r="R13" s="275"/>
      <c r="S13" s="276">
        <v>45392</v>
      </c>
      <c r="T13" s="277" t="str">
        <f t="shared" si="0"/>
        <v>5-6</v>
      </c>
      <c r="U13" s="277" t="str">
        <f t="shared" si="0"/>
        <v>212, 311, 112</v>
      </c>
      <c r="V13" s="278">
        <f t="shared" si="0"/>
        <v>6</v>
      </c>
      <c r="W13" s="331" t="s">
        <v>135</v>
      </c>
      <c r="X13" s="331"/>
      <c r="Y13" s="331"/>
      <c r="Z13" s="279">
        <f>N13</f>
        <v>6</v>
      </c>
      <c r="AA13" s="280">
        <f>$AV$4</f>
        <v>8</v>
      </c>
      <c r="AB13" s="280">
        <f>$AW$4</f>
        <v>3</v>
      </c>
      <c r="AC13" s="281">
        <f>SUM(Z13:AB13)+V13</f>
        <v>23</v>
      </c>
      <c r="AD13" s="282"/>
      <c r="AE13" s="283">
        <v>45427</v>
      </c>
      <c r="AF13" s="55" t="str">
        <f t="shared" si="1"/>
        <v>5-6</v>
      </c>
      <c r="AG13" s="55" t="str">
        <f t="shared" si="2"/>
        <v>212, 311, 112</v>
      </c>
      <c r="AH13" s="55">
        <f t="shared" si="3"/>
        <v>6</v>
      </c>
      <c r="AI13" s="331" t="s">
        <v>136</v>
      </c>
      <c r="AJ13" s="331"/>
      <c r="AK13" s="331"/>
      <c r="AL13" s="55">
        <f t="shared" si="4"/>
        <v>6</v>
      </c>
      <c r="AM13" s="56">
        <f t="shared" si="5"/>
        <v>8</v>
      </c>
      <c r="AN13" s="56">
        <f t="shared" si="6"/>
        <v>4</v>
      </c>
      <c r="AO13" s="57">
        <f t="shared" si="7"/>
        <v>24</v>
      </c>
      <c r="AP13" s="58">
        <f t="shared" si="8"/>
        <v>70</v>
      </c>
      <c r="AQ13" s="59">
        <f t="shared" si="9"/>
        <v>1</v>
      </c>
      <c r="AR13" s="60">
        <f t="shared" si="10"/>
        <v>1</v>
      </c>
      <c r="AS13" s="73">
        <f t="shared" si="12"/>
        <v>35</v>
      </c>
      <c r="AT13" s="73">
        <f t="shared" si="13"/>
        <v>35</v>
      </c>
      <c r="AU13" s="62" t="str">
        <f aca="true" t="shared" si="15" ref="AU13:AU19">TEXT(G14,"ДДДДДДД")</f>
        <v>вторник</v>
      </c>
      <c r="AV13" s="62" t="str">
        <f aca="true" t="shared" si="16" ref="AV13:AV20">TEXT(S13,"ДДДДДДД")</f>
        <v>среда</v>
      </c>
      <c r="AW13" s="62" t="str">
        <f aca="true" t="shared" si="17" ref="AW13:AW20">TEXT(AE13,"ДДДДДДД")</f>
        <v>среда</v>
      </c>
      <c r="AX13" s="74">
        <v>4</v>
      </c>
      <c r="AY13" s="64" t="str">
        <f t="shared" si="11"/>
        <v>7-8</v>
      </c>
      <c r="AZ13" s="65">
        <v>211</v>
      </c>
      <c r="BA13" s="75" t="e">
        <f aca="true" t="shared" si="18" ref="BA13:BA18">BA12</f>
        <v>#REF!</v>
      </c>
      <c r="BB13" s="76" t="e">
        <f aca="true" t="shared" si="19" ref="BB13:BB18">BB12</f>
        <v>#REF!</v>
      </c>
      <c r="BC13" s="77">
        <f t="shared" si="14"/>
        <v>6</v>
      </c>
      <c r="BD13" s="78" t="e">
        <f>#REF!</f>
        <v>#REF!</v>
      </c>
      <c r="BE13" s="78" t="e">
        <f>#REF!</f>
        <v>#REF!</v>
      </c>
      <c r="BF13" s="69"/>
      <c r="BG13" s="69"/>
      <c r="BH13" s="70"/>
    </row>
    <row r="14" spans="1:60" s="71" customFormat="1" ht="36" customHeight="1" thickBot="1">
      <c r="A14" s="39">
        <v>4</v>
      </c>
      <c r="B14" s="40" t="s">
        <v>51</v>
      </c>
      <c r="C14" s="41" t="s">
        <v>42</v>
      </c>
      <c r="D14" s="72" t="s">
        <v>52</v>
      </c>
      <c r="E14" s="43">
        <v>1</v>
      </c>
      <c r="F14" s="43">
        <v>1</v>
      </c>
      <c r="G14" s="44">
        <v>45349</v>
      </c>
      <c r="H14" s="45" t="s">
        <v>53</v>
      </c>
      <c r="I14" s="46">
        <v>112</v>
      </c>
      <c r="J14" s="46">
        <f aca="true" t="shared" si="20" ref="J14:J20">$AU$4</f>
        <v>6</v>
      </c>
      <c r="K14" s="331" t="s">
        <v>134</v>
      </c>
      <c r="L14" s="331"/>
      <c r="M14" s="331"/>
      <c r="N14" s="47">
        <f aca="true" t="shared" si="21" ref="N14:N20">BC14</f>
        <v>6</v>
      </c>
      <c r="O14" s="47">
        <f aca="true" t="shared" si="22" ref="O14:O20">$AV$4</f>
        <v>8</v>
      </c>
      <c r="P14" s="47">
        <f aca="true" t="shared" si="23" ref="P14:P20">$AW$4</f>
        <v>3</v>
      </c>
      <c r="Q14" s="48">
        <f aca="true" t="shared" si="24" ref="Q14:Q52">SUM(N14:P14)+J14</f>
        <v>23</v>
      </c>
      <c r="R14" s="49"/>
      <c r="S14" s="80">
        <v>45391</v>
      </c>
      <c r="T14" s="81" t="str">
        <f aca="true" t="shared" si="25" ref="T14:T20">H14</f>
        <v>3-4</v>
      </c>
      <c r="U14" s="51">
        <f aca="true" t="shared" si="26" ref="U14:U20">I14</f>
        <v>112</v>
      </c>
      <c r="V14" s="51">
        <f aca="true" t="shared" si="27" ref="V14:V20">J14</f>
        <v>6</v>
      </c>
      <c r="W14" s="331" t="s">
        <v>135</v>
      </c>
      <c r="X14" s="331"/>
      <c r="Y14" s="331"/>
      <c r="Z14" s="51">
        <f aca="true" t="shared" si="28" ref="Z14:Z20">N14</f>
        <v>6</v>
      </c>
      <c r="AA14" s="52">
        <f aca="true" t="shared" si="29" ref="AA14:AA20">$AV$4</f>
        <v>8</v>
      </c>
      <c r="AB14" s="52">
        <f aca="true" t="shared" si="30" ref="AB14:AB20">$AW$4</f>
        <v>3</v>
      </c>
      <c r="AC14" s="53">
        <f aca="true" t="shared" si="31" ref="AC14:AC52">SUM(Z14:AB14)+V14</f>
        <v>23</v>
      </c>
      <c r="AD14" s="49"/>
      <c r="AE14" s="285">
        <v>45433</v>
      </c>
      <c r="AF14" s="293" t="str">
        <f t="shared" si="1"/>
        <v>3-4</v>
      </c>
      <c r="AG14" s="286">
        <f t="shared" si="2"/>
        <v>112</v>
      </c>
      <c r="AH14" s="286">
        <f t="shared" si="3"/>
        <v>6</v>
      </c>
      <c r="AI14" s="332" t="s">
        <v>136</v>
      </c>
      <c r="AJ14" s="332"/>
      <c r="AK14" s="332"/>
      <c r="AL14" s="286">
        <f t="shared" si="4"/>
        <v>6</v>
      </c>
      <c r="AM14" s="56">
        <f t="shared" si="5"/>
        <v>8</v>
      </c>
      <c r="AN14" s="56">
        <f t="shared" si="6"/>
        <v>4</v>
      </c>
      <c r="AO14" s="57">
        <f t="shared" si="7"/>
        <v>24</v>
      </c>
      <c r="AP14" s="58">
        <f t="shared" si="8"/>
        <v>70</v>
      </c>
      <c r="AQ14" s="59">
        <f t="shared" si="9"/>
        <v>1</v>
      </c>
      <c r="AR14" s="60">
        <f t="shared" si="10"/>
        <v>1</v>
      </c>
      <c r="AS14" s="73">
        <f t="shared" si="12"/>
        <v>35</v>
      </c>
      <c r="AT14" s="73">
        <f t="shared" si="13"/>
        <v>35</v>
      </c>
      <c r="AU14" s="62" t="str">
        <f t="shared" si="15"/>
        <v>пятница</v>
      </c>
      <c r="AV14" s="62" t="str">
        <f t="shared" si="16"/>
        <v>вторник</v>
      </c>
      <c r="AW14" s="62" t="str">
        <f t="shared" si="17"/>
        <v>вторник</v>
      </c>
      <c r="AX14" s="74">
        <v>5</v>
      </c>
      <c r="AY14" s="64" t="str">
        <f t="shared" si="11"/>
        <v>9-10</v>
      </c>
      <c r="AZ14" s="65">
        <v>211</v>
      </c>
      <c r="BA14" s="75" t="e">
        <f t="shared" si="18"/>
        <v>#REF!</v>
      </c>
      <c r="BB14" s="76" t="e">
        <f t="shared" si="19"/>
        <v>#REF!</v>
      </c>
      <c r="BC14" s="77">
        <f t="shared" si="14"/>
        <v>6</v>
      </c>
      <c r="BD14" s="78">
        <f aca="true" t="shared" si="32" ref="BD14:BD20">BD12</f>
        <v>35</v>
      </c>
      <c r="BE14" s="78">
        <f aca="true" t="shared" si="33" ref="BE14:BE20">BE12</f>
        <v>36</v>
      </c>
      <c r="BF14" s="69"/>
      <c r="BG14" s="69"/>
      <c r="BH14" s="70"/>
    </row>
    <row r="15" spans="1:60" s="71" customFormat="1" ht="35.25" customHeight="1" thickBot="1">
      <c r="A15" s="39">
        <v>5</v>
      </c>
      <c r="B15" s="40" t="s">
        <v>54</v>
      </c>
      <c r="C15" s="41" t="s">
        <v>49</v>
      </c>
      <c r="D15" s="83" t="s">
        <v>118</v>
      </c>
      <c r="E15" s="43">
        <v>1</v>
      </c>
      <c r="F15" s="43">
        <v>1</v>
      </c>
      <c r="G15" s="44">
        <v>45352</v>
      </c>
      <c r="H15" s="45" t="s">
        <v>43</v>
      </c>
      <c r="I15" s="46">
        <v>112</v>
      </c>
      <c r="J15" s="46">
        <f t="shared" si="20"/>
        <v>6</v>
      </c>
      <c r="K15" s="331" t="s">
        <v>134</v>
      </c>
      <c r="L15" s="331"/>
      <c r="M15" s="331"/>
      <c r="N15" s="47">
        <f t="shared" si="21"/>
        <v>6</v>
      </c>
      <c r="O15" s="47">
        <f t="shared" si="22"/>
        <v>8</v>
      </c>
      <c r="P15" s="47">
        <f t="shared" si="23"/>
        <v>3</v>
      </c>
      <c r="Q15" s="48">
        <f t="shared" si="24"/>
        <v>23</v>
      </c>
      <c r="R15" s="49"/>
      <c r="S15" s="80">
        <f>G15+AS15</f>
        <v>45387</v>
      </c>
      <c r="T15" s="81" t="str">
        <f t="shared" si="25"/>
        <v>1-2</v>
      </c>
      <c r="U15" s="51">
        <f t="shared" si="26"/>
        <v>112</v>
      </c>
      <c r="V15" s="51">
        <f t="shared" si="27"/>
        <v>6</v>
      </c>
      <c r="W15" s="331" t="s">
        <v>135</v>
      </c>
      <c r="X15" s="331"/>
      <c r="Y15" s="331"/>
      <c r="Z15" s="51">
        <f t="shared" si="28"/>
        <v>6</v>
      </c>
      <c r="AA15" s="52">
        <f t="shared" si="29"/>
        <v>8</v>
      </c>
      <c r="AB15" s="52">
        <f t="shared" si="30"/>
        <v>3</v>
      </c>
      <c r="AC15" s="53">
        <f t="shared" si="31"/>
        <v>23</v>
      </c>
      <c r="AD15" s="49"/>
      <c r="AE15" s="287">
        <v>45429</v>
      </c>
      <c r="AF15" s="286" t="str">
        <f t="shared" si="1"/>
        <v>1-2</v>
      </c>
      <c r="AG15" s="286">
        <f t="shared" si="2"/>
        <v>112</v>
      </c>
      <c r="AH15" s="286">
        <f t="shared" si="3"/>
        <v>6</v>
      </c>
      <c r="AI15" s="332" t="s">
        <v>136</v>
      </c>
      <c r="AJ15" s="332"/>
      <c r="AK15" s="332"/>
      <c r="AL15" s="286">
        <f t="shared" si="4"/>
        <v>6</v>
      </c>
      <c r="AM15" s="56">
        <f t="shared" si="5"/>
        <v>8</v>
      </c>
      <c r="AN15" s="56">
        <f t="shared" si="6"/>
        <v>4</v>
      </c>
      <c r="AO15" s="57">
        <f t="shared" si="7"/>
        <v>24</v>
      </c>
      <c r="AP15" s="58">
        <f t="shared" si="8"/>
        <v>70</v>
      </c>
      <c r="AQ15" s="59">
        <f t="shared" si="9"/>
        <v>1</v>
      </c>
      <c r="AR15" s="60">
        <f t="shared" si="10"/>
        <v>1</v>
      </c>
      <c r="AS15" s="73">
        <f t="shared" si="12"/>
        <v>35</v>
      </c>
      <c r="AT15" s="73">
        <f t="shared" si="13"/>
        <v>35</v>
      </c>
      <c r="AU15" s="62" t="str">
        <f t="shared" si="15"/>
        <v>четверг</v>
      </c>
      <c r="AV15" s="62" t="str">
        <f t="shared" si="16"/>
        <v>пятница</v>
      </c>
      <c r="AW15" s="62" t="str">
        <f t="shared" si="17"/>
        <v>пятница</v>
      </c>
      <c r="AX15" s="74">
        <v>4</v>
      </c>
      <c r="AY15" s="64" t="str">
        <f t="shared" si="11"/>
        <v>7-8</v>
      </c>
      <c r="AZ15" s="65">
        <v>211</v>
      </c>
      <c r="BA15" s="75" t="e">
        <f t="shared" si="18"/>
        <v>#REF!</v>
      </c>
      <c r="BB15" s="76" t="e">
        <f t="shared" si="19"/>
        <v>#REF!</v>
      </c>
      <c r="BC15" s="77">
        <f t="shared" si="14"/>
        <v>6</v>
      </c>
      <c r="BD15" s="78" t="e">
        <f t="shared" si="32"/>
        <v>#REF!</v>
      </c>
      <c r="BE15" s="78" t="e">
        <f t="shared" si="33"/>
        <v>#REF!</v>
      </c>
      <c r="BF15" s="69"/>
      <c r="BG15" s="69"/>
      <c r="BH15" s="70"/>
    </row>
    <row r="16" spans="1:60" s="71" customFormat="1" ht="33.75" customHeight="1" thickBot="1">
      <c r="A16" s="39">
        <v>6</v>
      </c>
      <c r="B16" s="40" t="s">
        <v>55</v>
      </c>
      <c r="C16" s="41" t="s">
        <v>42</v>
      </c>
      <c r="D16" s="84" t="s">
        <v>119</v>
      </c>
      <c r="E16" s="43">
        <v>1</v>
      </c>
      <c r="F16" s="43">
        <v>1</v>
      </c>
      <c r="G16" s="44">
        <v>45358</v>
      </c>
      <c r="H16" s="45" t="s">
        <v>53</v>
      </c>
      <c r="I16" s="46">
        <v>508</v>
      </c>
      <c r="J16" s="46">
        <f t="shared" si="20"/>
        <v>6</v>
      </c>
      <c r="K16" s="331" t="s">
        <v>134</v>
      </c>
      <c r="L16" s="331"/>
      <c r="M16" s="331"/>
      <c r="N16" s="47">
        <f t="shared" si="21"/>
        <v>6</v>
      </c>
      <c r="O16" s="47">
        <f t="shared" si="22"/>
        <v>8</v>
      </c>
      <c r="P16" s="47">
        <f t="shared" si="23"/>
        <v>3</v>
      </c>
      <c r="Q16" s="48">
        <f t="shared" si="24"/>
        <v>23</v>
      </c>
      <c r="R16" s="49"/>
      <c r="S16" s="80">
        <v>45386</v>
      </c>
      <c r="T16" s="81" t="str">
        <f t="shared" si="25"/>
        <v>3-4</v>
      </c>
      <c r="U16" s="51">
        <f t="shared" si="26"/>
        <v>508</v>
      </c>
      <c r="V16" s="51">
        <f t="shared" si="27"/>
        <v>6</v>
      </c>
      <c r="W16" s="331" t="s">
        <v>135</v>
      </c>
      <c r="X16" s="331"/>
      <c r="Y16" s="331"/>
      <c r="Z16" s="51">
        <f t="shared" si="28"/>
        <v>6</v>
      </c>
      <c r="AA16" s="52">
        <f t="shared" si="29"/>
        <v>8</v>
      </c>
      <c r="AB16" s="52">
        <f t="shared" si="30"/>
        <v>3</v>
      </c>
      <c r="AC16" s="53">
        <f t="shared" si="31"/>
        <v>23</v>
      </c>
      <c r="AD16" s="49"/>
      <c r="AE16" s="287">
        <v>45435</v>
      </c>
      <c r="AF16" s="286" t="str">
        <f t="shared" si="1"/>
        <v>3-4</v>
      </c>
      <c r="AG16" s="286">
        <f t="shared" si="2"/>
        <v>508</v>
      </c>
      <c r="AH16" s="286">
        <f t="shared" si="3"/>
        <v>6</v>
      </c>
      <c r="AI16" s="332" t="s">
        <v>136</v>
      </c>
      <c r="AJ16" s="332"/>
      <c r="AK16" s="332"/>
      <c r="AL16" s="286">
        <f t="shared" si="4"/>
        <v>6</v>
      </c>
      <c r="AM16" s="56">
        <f t="shared" si="5"/>
        <v>8</v>
      </c>
      <c r="AN16" s="56">
        <f t="shared" si="6"/>
        <v>4</v>
      </c>
      <c r="AO16" s="57">
        <f t="shared" si="7"/>
        <v>24</v>
      </c>
      <c r="AP16" s="58">
        <f t="shared" si="8"/>
        <v>70</v>
      </c>
      <c r="AQ16" s="59">
        <f t="shared" si="9"/>
        <v>1</v>
      </c>
      <c r="AR16" s="60">
        <f t="shared" si="10"/>
        <v>1</v>
      </c>
      <c r="AS16" s="73">
        <f t="shared" si="12"/>
        <v>35</v>
      </c>
      <c r="AT16" s="73">
        <f t="shared" si="13"/>
        <v>35</v>
      </c>
      <c r="AU16" s="62" t="str">
        <f t="shared" si="15"/>
        <v>понедельник</v>
      </c>
      <c r="AV16" s="62" t="str">
        <f t="shared" si="16"/>
        <v>четверг</v>
      </c>
      <c r="AW16" s="62" t="str">
        <f t="shared" si="17"/>
        <v>четверг</v>
      </c>
      <c r="AX16" s="74">
        <v>4</v>
      </c>
      <c r="AY16" s="64" t="str">
        <f t="shared" si="11"/>
        <v>7-8</v>
      </c>
      <c r="AZ16" s="65">
        <v>211</v>
      </c>
      <c r="BA16" s="75" t="e">
        <f t="shared" si="18"/>
        <v>#REF!</v>
      </c>
      <c r="BB16" s="76" t="e">
        <f t="shared" si="19"/>
        <v>#REF!</v>
      </c>
      <c r="BC16" s="77">
        <f t="shared" si="14"/>
        <v>6</v>
      </c>
      <c r="BD16" s="78">
        <f t="shared" si="32"/>
        <v>35</v>
      </c>
      <c r="BE16" s="78">
        <f t="shared" si="33"/>
        <v>36</v>
      </c>
      <c r="BF16" s="69"/>
      <c r="BG16" s="69"/>
      <c r="BH16" s="70"/>
    </row>
    <row r="17" spans="1:60" s="71" customFormat="1" ht="33.75" customHeight="1" thickBot="1">
      <c r="A17" s="39">
        <v>7</v>
      </c>
      <c r="B17" s="40" t="s">
        <v>56</v>
      </c>
      <c r="C17" s="41" t="s">
        <v>42</v>
      </c>
      <c r="D17" s="72" t="s">
        <v>117</v>
      </c>
      <c r="E17" s="43">
        <v>1</v>
      </c>
      <c r="F17" s="43">
        <v>1</v>
      </c>
      <c r="G17" s="44">
        <v>45355</v>
      </c>
      <c r="H17" s="45" t="s">
        <v>53</v>
      </c>
      <c r="I17" s="46">
        <v>206</v>
      </c>
      <c r="J17" s="46">
        <f t="shared" si="20"/>
        <v>6</v>
      </c>
      <c r="K17" s="331" t="s">
        <v>134</v>
      </c>
      <c r="L17" s="331"/>
      <c r="M17" s="331"/>
      <c r="N17" s="47">
        <f t="shared" si="21"/>
        <v>6</v>
      </c>
      <c r="O17" s="47">
        <f t="shared" si="22"/>
        <v>8</v>
      </c>
      <c r="P17" s="47">
        <f t="shared" si="23"/>
        <v>3</v>
      </c>
      <c r="Q17" s="48">
        <f t="shared" si="24"/>
        <v>23</v>
      </c>
      <c r="R17" s="49"/>
      <c r="S17" s="80">
        <v>45390</v>
      </c>
      <c r="T17" s="81" t="str">
        <f t="shared" si="25"/>
        <v>3-4</v>
      </c>
      <c r="U17" s="51">
        <f t="shared" si="26"/>
        <v>206</v>
      </c>
      <c r="V17" s="51">
        <f t="shared" si="27"/>
        <v>6</v>
      </c>
      <c r="W17" s="331" t="s">
        <v>135</v>
      </c>
      <c r="X17" s="331"/>
      <c r="Y17" s="331"/>
      <c r="Z17" s="51">
        <f t="shared" si="28"/>
        <v>6</v>
      </c>
      <c r="AA17" s="52">
        <f t="shared" si="29"/>
        <v>8</v>
      </c>
      <c r="AB17" s="52">
        <f t="shared" si="30"/>
        <v>3</v>
      </c>
      <c r="AC17" s="53">
        <f t="shared" si="31"/>
        <v>23</v>
      </c>
      <c r="AD17" s="49"/>
      <c r="AE17" s="287">
        <v>45425</v>
      </c>
      <c r="AF17" s="286" t="str">
        <f t="shared" si="1"/>
        <v>3-4</v>
      </c>
      <c r="AG17" s="286">
        <f t="shared" si="2"/>
        <v>206</v>
      </c>
      <c r="AH17" s="286">
        <f t="shared" si="3"/>
        <v>6</v>
      </c>
      <c r="AI17" s="332" t="s">
        <v>136</v>
      </c>
      <c r="AJ17" s="332"/>
      <c r="AK17" s="332"/>
      <c r="AL17" s="286">
        <f t="shared" si="4"/>
        <v>6</v>
      </c>
      <c r="AM17" s="56">
        <f t="shared" si="5"/>
        <v>8</v>
      </c>
      <c r="AN17" s="56">
        <f t="shared" si="6"/>
        <v>4</v>
      </c>
      <c r="AO17" s="57">
        <f t="shared" si="7"/>
        <v>24</v>
      </c>
      <c r="AP17" s="58">
        <f t="shared" si="8"/>
        <v>70</v>
      </c>
      <c r="AQ17" s="59">
        <f t="shared" si="9"/>
        <v>1</v>
      </c>
      <c r="AR17" s="60">
        <f t="shared" si="10"/>
        <v>1</v>
      </c>
      <c r="AS17" s="73">
        <f t="shared" si="12"/>
        <v>35</v>
      </c>
      <c r="AT17" s="73">
        <f t="shared" si="13"/>
        <v>35</v>
      </c>
      <c r="AU17" s="62" t="str">
        <f t="shared" si="15"/>
        <v>четверг</v>
      </c>
      <c r="AV17" s="62" t="str">
        <f t="shared" si="16"/>
        <v>понедельник</v>
      </c>
      <c r="AW17" s="62" t="str">
        <f t="shared" si="17"/>
        <v>понедельник</v>
      </c>
      <c r="AX17" s="74">
        <v>5</v>
      </c>
      <c r="AY17" s="64" t="str">
        <f t="shared" si="11"/>
        <v>9-10</v>
      </c>
      <c r="AZ17" s="65">
        <v>211</v>
      </c>
      <c r="BA17" s="75" t="e">
        <f t="shared" si="18"/>
        <v>#REF!</v>
      </c>
      <c r="BB17" s="76" t="e">
        <f t="shared" si="19"/>
        <v>#REF!</v>
      </c>
      <c r="BC17" s="77">
        <f t="shared" si="14"/>
        <v>6</v>
      </c>
      <c r="BD17" s="78" t="e">
        <f t="shared" si="32"/>
        <v>#REF!</v>
      </c>
      <c r="BE17" s="78" t="e">
        <f t="shared" si="33"/>
        <v>#REF!</v>
      </c>
      <c r="BF17" s="69"/>
      <c r="BG17" s="69"/>
      <c r="BH17" s="70"/>
    </row>
    <row r="18" spans="1:60" s="71" customFormat="1" ht="39.75" customHeight="1" thickBot="1">
      <c r="A18" s="39">
        <v>8</v>
      </c>
      <c r="B18" s="40" t="s">
        <v>57</v>
      </c>
      <c r="C18" s="41" t="s">
        <v>42</v>
      </c>
      <c r="D18" s="72" t="s">
        <v>52</v>
      </c>
      <c r="E18" s="43">
        <v>1</v>
      </c>
      <c r="F18" s="43">
        <v>1</v>
      </c>
      <c r="G18" s="44">
        <v>45351</v>
      </c>
      <c r="H18" s="45" t="s">
        <v>53</v>
      </c>
      <c r="I18" s="46">
        <v>201</v>
      </c>
      <c r="J18" s="46">
        <f t="shared" si="20"/>
        <v>6</v>
      </c>
      <c r="K18" s="331" t="s">
        <v>134</v>
      </c>
      <c r="L18" s="331"/>
      <c r="M18" s="331"/>
      <c r="N18" s="47">
        <f t="shared" si="21"/>
        <v>6</v>
      </c>
      <c r="O18" s="47">
        <f t="shared" si="22"/>
        <v>8</v>
      </c>
      <c r="P18" s="47">
        <f t="shared" si="23"/>
        <v>3</v>
      </c>
      <c r="Q18" s="48">
        <f t="shared" si="24"/>
        <v>23</v>
      </c>
      <c r="R18" s="49"/>
      <c r="S18" s="80">
        <v>45386</v>
      </c>
      <c r="T18" s="81" t="str">
        <f t="shared" si="25"/>
        <v>3-4</v>
      </c>
      <c r="U18" s="51">
        <f t="shared" si="26"/>
        <v>201</v>
      </c>
      <c r="V18" s="51">
        <f t="shared" si="27"/>
        <v>6</v>
      </c>
      <c r="W18" s="331" t="s">
        <v>135</v>
      </c>
      <c r="X18" s="331"/>
      <c r="Y18" s="331"/>
      <c r="Z18" s="51">
        <f t="shared" si="28"/>
        <v>6</v>
      </c>
      <c r="AA18" s="52">
        <f t="shared" si="29"/>
        <v>8</v>
      </c>
      <c r="AB18" s="52">
        <f t="shared" si="30"/>
        <v>3</v>
      </c>
      <c r="AC18" s="53">
        <f t="shared" si="31"/>
        <v>23</v>
      </c>
      <c r="AD18" s="49"/>
      <c r="AE18" s="285">
        <v>45428</v>
      </c>
      <c r="AF18" s="293" t="str">
        <f t="shared" si="1"/>
        <v>3-4</v>
      </c>
      <c r="AG18" s="286">
        <f t="shared" si="2"/>
        <v>201</v>
      </c>
      <c r="AH18" s="286">
        <f t="shared" si="3"/>
        <v>6</v>
      </c>
      <c r="AI18" s="332" t="s">
        <v>136</v>
      </c>
      <c r="AJ18" s="332"/>
      <c r="AK18" s="332"/>
      <c r="AL18" s="286">
        <f t="shared" si="4"/>
        <v>6</v>
      </c>
      <c r="AM18" s="56">
        <f t="shared" si="5"/>
        <v>8</v>
      </c>
      <c r="AN18" s="56">
        <f t="shared" si="6"/>
        <v>4</v>
      </c>
      <c r="AO18" s="57">
        <f t="shared" si="7"/>
        <v>24</v>
      </c>
      <c r="AP18" s="58">
        <f t="shared" si="8"/>
        <v>70</v>
      </c>
      <c r="AQ18" s="59">
        <f t="shared" si="9"/>
        <v>1</v>
      </c>
      <c r="AR18" s="60">
        <f t="shared" si="10"/>
        <v>1</v>
      </c>
      <c r="AS18" s="73">
        <f t="shared" si="12"/>
        <v>35</v>
      </c>
      <c r="AT18" s="73">
        <f t="shared" si="13"/>
        <v>35</v>
      </c>
      <c r="AU18" s="62" t="str">
        <f t="shared" si="15"/>
        <v>пятница</v>
      </c>
      <c r="AV18" s="62" t="str">
        <f t="shared" si="16"/>
        <v>четверг</v>
      </c>
      <c r="AW18" s="62" t="str">
        <f t="shared" si="17"/>
        <v>четверг</v>
      </c>
      <c r="AX18" s="74">
        <v>4</v>
      </c>
      <c r="AY18" s="64" t="str">
        <f t="shared" si="11"/>
        <v>7-8</v>
      </c>
      <c r="AZ18" s="65">
        <v>211</v>
      </c>
      <c r="BA18" s="75" t="e">
        <f t="shared" si="18"/>
        <v>#REF!</v>
      </c>
      <c r="BB18" s="76" t="e">
        <f t="shared" si="19"/>
        <v>#REF!</v>
      </c>
      <c r="BC18" s="77">
        <f t="shared" si="14"/>
        <v>6</v>
      </c>
      <c r="BD18" s="78">
        <f t="shared" si="32"/>
        <v>35</v>
      </c>
      <c r="BE18" s="78">
        <f t="shared" si="33"/>
        <v>36</v>
      </c>
      <c r="BF18" s="69"/>
      <c r="BG18" s="69"/>
      <c r="BH18" s="70"/>
    </row>
    <row r="19" spans="1:60" s="71" customFormat="1" ht="21" customHeight="1" thickBot="1">
      <c r="A19" s="39">
        <v>9</v>
      </c>
      <c r="B19" s="85" t="s">
        <v>58</v>
      </c>
      <c r="C19" s="41" t="s">
        <v>49</v>
      </c>
      <c r="D19" s="86" t="s">
        <v>59</v>
      </c>
      <c r="E19" s="43">
        <v>1</v>
      </c>
      <c r="F19" s="43">
        <v>1</v>
      </c>
      <c r="G19" s="44">
        <v>45352</v>
      </c>
      <c r="H19" s="45" t="s">
        <v>53</v>
      </c>
      <c r="I19" s="46">
        <v>107</v>
      </c>
      <c r="J19" s="46">
        <f t="shared" si="20"/>
        <v>6</v>
      </c>
      <c r="K19" s="331" t="s">
        <v>134</v>
      </c>
      <c r="L19" s="331"/>
      <c r="M19" s="331"/>
      <c r="N19" s="47">
        <f t="shared" si="21"/>
        <v>6</v>
      </c>
      <c r="O19" s="47">
        <f t="shared" si="22"/>
        <v>8</v>
      </c>
      <c r="P19" s="47">
        <f t="shared" si="23"/>
        <v>3</v>
      </c>
      <c r="Q19" s="48">
        <f t="shared" si="24"/>
        <v>23</v>
      </c>
      <c r="R19" s="49"/>
      <c r="S19" s="80">
        <v>45387</v>
      </c>
      <c r="T19" s="81" t="str">
        <f t="shared" si="25"/>
        <v>3-4</v>
      </c>
      <c r="U19" s="51">
        <f t="shared" si="26"/>
        <v>107</v>
      </c>
      <c r="V19" s="51">
        <f t="shared" si="27"/>
        <v>6</v>
      </c>
      <c r="W19" s="331" t="s">
        <v>135</v>
      </c>
      <c r="X19" s="331"/>
      <c r="Y19" s="331"/>
      <c r="Z19" s="51">
        <f t="shared" si="28"/>
        <v>6</v>
      </c>
      <c r="AA19" s="52">
        <f t="shared" si="29"/>
        <v>8</v>
      </c>
      <c r="AB19" s="52">
        <f t="shared" si="30"/>
        <v>3</v>
      </c>
      <c r="AC19" s="53">
        <f t="shared" si="31"/>
        <v>23</v>
      </c>
      <c r="AD19" s="49"/>
      <c r="AE19" s="287">
        <v>45429</v>
      </c>
      <c r="AF19" s="286" t="str">
        <f t="shared" si="1"/>
        <v>3-4</v>
      </c>
      <c r="AG19" s="286">
        <f t="shared" si="2"/>
        <v>107</v>
      </c>
      <c r="AH19" s="286">
        <f t="shared" si="3"/>
        <v>6</v>
      </c>
      <c r="AI19" s="332" t="s">
        <v>136</v>
      </c>
      <c r="AJ19" s="332"/>
      <c r="AK19" s="332"/>
      <c r="AL19" s="286">
        <f t="shared" si="4"/>
        <v>6</v>
      </c>
      <c r="AM19" s="56">
        <f t="shared" si="5"/>
        <v>8</v>
      </c>
      <c r="AN19" s="56">
        <f t="shared" si="6"/>
        <v>4</v>
      </c>
      <c r="AO19" s="57">
        <f t="shared" si="7"/>
        <v>24</v>
      </c>
      <c r="AP19" s="58">
        <f t="shared" si="8"/>
        <v>70</v>
      </c>
      <c r="AQ19" s="87">
        <f t="shared" si="9"/>
        <v>1</v>
      </c>
      <c r="AR19" s="60">
        <f t="shared" si="10"/>
        <v>1</v>
      </c>
      <c r="AS19" s="73">
        <f t="shared" si="12"/>
        <v>35</v>
      </c>
      <c r="AT19" s="73">
        <f t="shared" si="13"/>
        <v>35</v>
      </c>
      <c r="AU19" s="88" t="str">
        <f t="shared" si="15"/>
        <v>понедельник</v>
      </c>
      <c r="AV19" s="88" t="str">
        <f t="shared" si="16"/>
        <v>пятница</v>
      </c>
      <c r="AW19" s="88" t="str">
        <f t="shared" si="17"/>
        <v>пятница</v>
      </c>
      <c r="AX19" s="89">
        <v>4</v>
      </c>
      <c r="AY19" s="90" t="str">
        <f t="shared" si="11"/>
        <v>7-8</v>
      </c>
      <c r="AZ19" s="91">
        <v>211</v>
      </c>
      <c r="BA19" s="92" t="e">
        <f>BA17</f>
        <v>#REF!</v>
      </c>
      <c r="BB19" s="93" t="e">
        <f>BB17</f>
        <v>#REF!</v>
      </c>
      <c r="BC19" s="94">
        <f t="shared" si="14"/>
        <v>6</v>
      </c>
      <c r="BD19" s="78" t="e">
        <f t="shared" si="32"/>
        <v>#REF!</v>
      </c>
      <c r="BE19" s="78" t="e">
        <f t="shared" si="33"/>
        <v>#REF!</v>
      </c>
      <c r="BF19" s="69"/>
      <c r="BG19" s="69"/>
      <c r="BH19" s="70"/>
    </row>
    <row r="20" spans="1:60" s="108" customFormat="1" ht="21" customHeight="1" thickBot="1">
      <c r="A20" s="39">
        <v>10</v>
      </c>
      <c r="B20" s="40" t="s">
        <v>60</v>
      </c>
      <c r="C20" s="41" t="s">
        <v>42</v>
      </c>
      <c r="D20" s="72" t="s">
        <v>61</v>
      </c>
      <c r="E20" s="43">
        <v>1</v>
      </c>
      <c r="F20" s="43">
        <v>1</v>
      </c>
      <c r="G20" s="44">
        <v>45348</v>
      </c>
      <c r="H20" s="45" t="s">
        <v>47</v>
      </c>
      <c r="I20" s="46">
        <v>202</v>
      </c>
      <c r="J20" s="46">
        <f t="shared" si="20"/>
        <v>6</v>
      </c>
      <c r="K20" s="331" t="s">
        <v>134</v>
      </c>
      <c r="L20" s="331"/>
      <c r="M20" s="331"/>
      <c r="N20" s="47">
        <f t="shared" si="21"/>
        <v>6</v>
      </c>
      <c r="O20" s="47">
        <f t="shared" si="22"/>
        <v>8</v>
      </c>
      <c r="P20" s="47">
        <f t="shared" si="23"/>
        <v>3</v>
      </c>
      <c r="Q20" s="48">
        <f t="shared" si="24"/>
        <v>23</v>
      </c>
      <c r="R20" s="49"/>
      <c r="S20" s="80">
        <v>45390</v>
      </c>
      <c r="T20" s="81" t="str">
        <f t="shared" si="25"/>
        <v>5-6</v>
      </c>
      <c r="U20" s="51">
        <f t="shared" si="26"/>
        <v>202</v>
      </c>
      <c r="V20" s="51">
        <f t="shared" si="27"/>
        <v>6</v>
      </c>
      <c r="W20" s="331" t="s">
        <v>135</v>
      </c>
      <c r="X20" s="331"/>
      <c r="Y20" s="331"/>
      <c r="Z20" s="51">
        <f t="shared" si="28"/>
        <v>6</v>
      </c>
      <c r="AA20" s="52">
        <f t="shared" si="29"/>
        <v>8</v>
      </c>
      <c r="AB20" s="52">
        <f t="shared" si="30"/>
        <v>3</v>
      </c>
      <c r="AC20" s="53">
        <f t="shared" si="31"/>
        <v>23</v>
      </c>
      <c r="AD20" s="49"/>
      <c r="AE20" s="292">
        <v>45432</v>
      </c>
      <c r="AF20" s="291" t="str">
        <f t="shared" si="1"/>
        <v>5-6</v>
      </c>
      <c r="AG20" s="286">
        <f t="shared" si="2"/>
        <v>202</v>
      </c>
      <c r="AH20" s="286">
        <f t="shared" si="3"/>
        <v>6</v>
      </c>
      <c r="AI20" s="332" t="s">
        <v>136</v>
      </c>
      <c r="AJ20" s="332"/>
      <c r="AK20" s="332"/>
      <c r="AL20" s="286">
        <f t="shared" si="4"/>
        <v>6</v>
      </c>
      <c r="AM20" s="56">
        <f t="shared" si="5"/>
        <v>8</v>
      </c>
      <c r="AN20" s="56">
        <f t="shared" si="6"/>
        <v>4</v>
      </c>
      <c r="AO20" s="57">
        <f t="shared" si="7"/>
        <v>24</v>
      </c>
      <c r="AP20" s="58">
        <f t="shared" si="8"/>
        <v>70</v>
      </c>
      <c r="AQ20" s="97">
        <f t="shared" si="9"/>
        <v>1</v>
      </c>
      <c r="AR20" s="98">
        <f t="shared" si="10"/>
        <v>1</v>
      </c>
      <c r="AS20" s="73">
        <f t="shared" si="12"/>
        <v>35</v>
      </c>
      <c r="AT20" s="73">
        <f t="shared" si="13"/>
        <v>35</v>
      </c>
      <c r="AU20" s="88" t="str">
        <f>TEXT(G22,"ДДДДДДД")</f>
        <v>среда</v>
      </c>
      <c r="AV20" s="99" t="str">
        <f t="shared" si="16"/>
        <v>понедельник</v>
      </c>
      <c r="AW20" s="99" t="str">
        <f t="shared" si="17"/>
        <v>понедельник</v>
      </c>
      <c r="AX20" s="100">
        <v>4</v>
      </c>
      <c r="AY20" s="101" t="str">
        <f t="shared" si="11"/>
        <v>7-8</v>
      </c>
      <c r="AZ20" s="102">
        <v>211</v>
      </c>
      <c r="BA20" s="103" t="e">
        <f>BA19</f>
        <v>#REF!</v>
      </c>
      <c r="BB20" s="104" t="e">
        <f>BB19</f>
        <v>#REF!</v>
      </c>
      <c r="BC20" s="105">
        <f t="shared" si="14"/>
        <v>6</v>
      </c>
      <c r="BD20" s="78">
        <f t="shared" si="32"/>
        <v>35</v>
      </c>
      <c r="BE20" s="78">
        <f t="shared" si="33"/>
        <v>36</v>
      </c>
      <c r="BF20" s="106"/>
      <c r="BG20" s="106"/>
      <c r="BH20" s="107"/>
    </row>
    <row r="21" spans="1:60" s="79" customFormat="1" ht="105" customHeight="1" thickBot="1">
      <c r="A21" s="39">
        <v>11</v>
      </c>
      <c r="B21" s="85" t="s">
        <v>62</v>
      </c>
      <c r="C21" s="109" t="s">
        <v>42</v>
      </c>
      <c r="D21" s="294" t="s">
        <v>120</v>
      </c>
      <c r="E21" s="43">
        <v>1</v>
      </c>
      <c r="F21" s="43">
        <v>1</v>
      </c>
      <c r="G21" s="333" t="s">
        <v>127</v>
      </c>
      <c r="H21" s="333"/>
      <c r="I21" s="333"/>
      <c r="J21" s="333"/>
      <c r="K21" s="333"/>
      <c r="L21" s="333"/>
      <c r="M21" s="333"/>
      <c r="N21" s="333"/>
      <c r="O21" s="111">
        <v>20</v>
      </c>
      <c r="P21" s="111">
        <v>3</v>
      </c>
      <c r="Q21" s="112">
        <f t="shared" si="24"/>
        <v>23</v>
      </c>
      <c r="R21" s="43"/>
      <c r="S21" s="334" t="s">
        <v>128</v>
      </c>
      <c r="T21" s="334"/>
      <c r="U21" s="334"/>
      <c r="V21" s="334"/>
      <c r="W21" s="334"/>
      <c r="X21" s="334"/>
      <c r="Y21" s="334"/>
      <c r="Z21" s="334"/>
      <c r="AA21" s="113">
        <v>20</v>
      </c>
      <c r="AB21" s="113">
        <v>3</v>
      </c>
      <c r="AC21" s="114">
        <f t="shared" si="31"/>
        <v>23</v>
      </c>
      <c r="AD21" s="115"/>
      <c r="AE21" s="335" t="s">
        <v>129</v>
      </c>
      <c r="AF21" s="335"/>
      <c r="AG21" s="335"/>
      <c r="AH21" s="335"/>
      <c r="AI21" s="335"/>
      <c r="AJ21" s="335"/>
      <c r="AK21" s="335"/>
      <c r="AL21" s="335"/>
      <c r="AM21" s="116">
        <v>20</v>
      </c>
      <c r="AN21" s="116">
        <v>4</v>
      </c>
      <c r="AO21" s="57">
        <f t="shared" si="7"/>
        <v>24</v>
      </c>
      <c r="AP21" s="58">
        <f t="shared" si="8"/>
        <v>70</v>
      </c>
      <c r="AQ21" s="87">
        <f t="shared" si="9"/>
        <v>1</v>
      </c>
      <c r="AR21" s="60">
        <f t="shared" si="10"/>
        <v>1</v>
      </c>
      <c r="AS21" s="73"/>
      <c r="AT21" s="73"/>
      <c r="AU21" s="117"/>
      <c r="AV21" s="117"/>
      <c r="AW21" s="117"/>
      <c r="AX21" s="118"/>
      <c r="AY21" s="119"/>
      <c r="AZ21" s="120"/>
      <c r="BA21" s="103"/>
      <c r="BB21" s="104"/>
      <c r="BC21" s="121"/>
      <c r="BD21" s="78"/>
      <c r="BE21" s="78"/>
      <c r="BF21" s="69"/>
      <c r="BG21" s="69"/>
      <c r="BH21" s="70"/>
    </row>
    <row r="22" spans="1:60" s="71" customFormat="1" ht="45.75" customHeight="1" thickBot="1">
      <c r="A22" s="39">
        <v>1</v>
      </c>
      <c r="B22" s="40" t="s">
        <v>41</v>
      </c>
      <c r="C22" s="41" t="s">
        <v>42</v>
      </c>
      <c r="D22" s="42" t="s">
        <v>116</v>
      </c>
      <c r="E22" s="43">
        <v>1</v>
      </c>
      <c r="F22" s="43">
        <v>2</v>
      </c>
      <c r="G22" s="44">
        <v>45357</v>
      </c>
      <c r="H22" s="45" t="s">
        <v>43</v>
      </c>
      <c r="I22" s="46" t="s">
        <v>123</v>
      </c>
      <c r="J22" s="46">
        <f aca="true" t="shared" si="34" ref="J22:J31">$AU$4</f>
        <v>6</v>
      </c>
      <c r="K22" s="331" t="s">
        <v>134</v>
      </c>
      <c r="L22" s="331"/>
      <c r="M22" s="331"/>
      <c r="N22" s="47">
        <f aca="true" t="shared" si="35" ref="N22:N31">BC22</f>
        <v>6</v>
      </c>
      <c r="O22" s="47">
        <f aca="true" t="shared" si="36" ref="O22:O31">$AV$4</f>
        <v>8</v>
      </c>
      <c r="P22" s="47">
        <f aca="true" t="shared" si="37" ref="P22:P31">$AW$4</f>
        <v>3</v>
      </c>
      <c r="Q22" s="48">
        <f t="shared" si="24"/>
        <v>23</v>
      </c>
      <c r="R22" s="49"/>
      <c r="S22" s="260">
        <v>45392</v>
      </c>
      <c r="T22" s="51" t="str">
        <f aca="true" t="shared" si="38" ref="T22:T31">H22</f>
        <v>1-2</v>
      </c>
      <c r="U22" s="51" t="str">
        <f aca="true" t="shared" si="39" ref="U22:U31">I22</f>
        <v>206,112,110</v>
      </c>
      <c r="V22" s="51">
        <f aca="true" t="shared" si="40" ref="V22:V31">J22</f>
        <v>6</v>
      </c>
      <c r="W22" s="331" t="s">
        <v>135</v>
      </c>
      <c r="X22" s="331"/>
      <c r="Y22" s="331"/>
      <c r="Z22" s="51">
        <f aca="true" t="shared" si="41" ref="Z22:Z31">N22</f>
        <v>6</v>
      </c>
      <c r="AA22" s="52">
        <f aca="true" t="shared" si="42" ref="AA22:AA31">$AV$4</f>
        <v>8</v>
      </c>
      <c r="AB22" s="52">
        <f aca="true" t="shared" si="43" ref="AB22:AB31">$AW$4</f>
        <v>3</v>
      </c>
      <c r="AC22" s="53">
        <f t="shared" si="31"/>
        <v>23</v>
      </c>
      <c r="AD22" s="49"/>
      <c r="AE22" s="287">
        <v>45427</v>
      </c>
      <c r="AF22" s="286" t="str">
        <f aca="true" t="shared" si="44" ref="AF22:AF30">H22</f>
        <v>1-2</v>
      </c>
      <c r="AG22" s="286" t="str">
        <f aca="true" t="shared" si="45" ref="AG22:AG31">I22</f>
        <v>206,112,110</v>
      </c>
      <c r="AH22" s="286">
        <f aca="true" t="shared" si="46" ref="AH22:AH31">J22</f>
        <v>6</v>
      </c>
      <c r="AI22" s="332" t="s">
        <v>136</v>
      </c>
      <c r="AJ22" s="332"/>
      <c r="AK22" s="332"/>
      <c r="AL22" s="286">
        <f aca="true" t="shared" si="47" ref="AL22:AL31">Z22</f>
        <v>6</v>
      </c>
      <c r="AM22" s="56">
        <f aca="true" t="shared" si="48" ref="AM22:AM31">$AV$4</f>
        <v>8</v>
      </c>
      <c r="AN22" s="56">
        <f aca="true" t="shared" si="49" ref="AN22:AN31">$AW$4+1</f>
        <v>4</v>
      </c>
      <c r="AO22" s="57">
        <f t="shared" si="7"/>
        <v>24</v>
      </c>
      <c r="AP22" s="58">
        <f t="shared" si="8"/>
        <v>70</v>
      </c>
      <c r="AQ22" s="59">
        <f t="shared" si="9"/>
        <v>1</v>
      </c>
      <c r="AR22" s="60">
        <f t="shared" si="10"/>
        <v>2</v>
      </c>
      <c r="AS22" s="73">
        <f aca="true" t="shared" si="50" ref="AS22:AS31">$AS$11</f>
        <v>35</v>
      </c>
      <c r="AT22" s="73">
        <f aca="true" t="shared" si="51" ref="AT22:AT31">$AT$11</f>
        <v>35</v>
      </c>
      <c r="AU22" s="122" t="str">
        <f>TEXT(G22,"ДДДДДДД")</f>
        <v>среда</v>
      </c>
      <c r="AV22" s="122" t="str">
        <f>TEXT(S22,"ДДДДДДД")</f>
        <v>среда</v>
      </c>
      <c r="AW22" s="122" t="str">
        <f>TEXT(AE22,"ДДДДДДД")</f>
        <v>среда</v>
      </c>
      <c r="AX22" s="123">
        <v>4</v>
      </c>
      <c r="AY22" s="124" t="str">
        <f aca="true" t="shared" si="52" ref="AY22:AY31">IF(AX22=3,"5-6",IF(AX22=4,"7-8","9-10"))</f>
        <v>7-8</v>
      </c>
      <c r="AZ22" s="125">
        <v>310</v>
      </c>
      <c r="BA22" s="103">
        <v>107</v>
      </c>
      <c r="BB22" s="104" t="e">
        <f>BB20</f>
        <v>#REF!</v>
      </c>
      <c r="BC22" s="126">
        <v>6</v>
      </c>
      <c r="BD22" s="78" t="e">
        <f>BD19</f>
        <v>#REF!</v>
      </c>
      <c r="BE22" s="78" t="e">
        <f>BE19</f>
        <v>#REF!</v>
      </c>
      <c r="BF22" s="69"/>
      <c r="BG22" s="69"/>
      <c r="BH22" s="70"/>
    </row>
    <row r="23" spans="1:60" s="71" customFormat="1" ht="35.25" customHeight="1" thickBot="1">
      <c r="A23" s="39">
        <v>2</v>
      </c>
      <c r="B23" s="40" t="s">
        <v>46</v>
      </c>
      <c r="C23" s="41" t="s">
        <v>42</v>
      </c>
      <c r="D23" s="72" t="s">
        <v>115</v>
      </c>
      <c r="E23" s="43">
        <v>1</v>
      </c>
      <c r="F23" s="43">
        <v>2</v>
      </c>
      <c r="G23" s="44">
        <v>45352</v>
      </c>
      <c r="H23" s="45" t="s">
        <v>53</v>
      </c>
      <c r="I23" s="46">
        <v>206</v>
      </c>
      <c r="J23" s="46">
        <f t="shared" si="34"/>
        <v>6</v>
      </c>
      <c r="K23" s="331" t="s">
        <v>134</v>
      </c>
      <c r="L23" s="331"/>
      <c r="M23" s="331"/>
      <c r="N23" s="47">
        <f t="shared" si="35"/>
        <v>6</v>
      </c>
      <c r="O23" s="47">
        <f t="shared" si="36"/>
        <v>8</v>
      </c>
      <c r="P23" s="47">
        <f t="shared" si="37"/>
        <v>3</v>
      </c>
      <c r="Q23" s="48">
        <f t="shared" si="24"/>
        <v>23</v>
      </c>
      <c r="R23" s="49"/>
      <c r="S23" s="50">
        <v>45387</v>
      </c>
      <c r="T23" s="51" t="str">
        <f t="shared" si="38"/>
        <v>3-4</v>
      </c>
      <c r="U23" s="51">
        <f t="shared" si="39"/>
        <v>206</v>
      </c>
      <c r="V23" s="51">
        <f t="shared" si="40"/>
        <v>6</v>
      </c>
      <c r="W23" s="331" t="s">
        <v>135</v>
      </c>
      <c r="X23" s="331"/>
      <c r="Y23" s="331"/>
      <c r="Z23" s="51">
        <f t="shared" si="41"/>
        <v>6</v>
      </c>
      <c r="AA23" s="52">
        <f t="shared" si="42"/>
        <v>8</v>
      </c>
      <c r="AB23" s="52">
        <f t="shared" si="43"/>
        <v>3</v>
      </c>
      <c r="AC23" s="53">
        <f t="shared" si="31"/>
        <v>23</v>
      </c>
      <c r="AD23" s="49"/>
      <c r="AE23" s="285">
        <v>45429</v>
      </c>
      <c r="AF23" s="293" t="str">
        <f t="shared" si="44"/>
        <v>3-4</v>
      </c>
      <c r="AG23" s="286">
        <f t="shared" si="45"/>
        <v>206</v>
      </c>
      <c r="AH23" s="286">
        <f t="shared" si="46"/>
        <v>6</v>
      </c>
      <c r="AI23" s="332" t="s">
        <v>136</v>
      </c>
      <c r="AJ23" s="332"/>
      <c r="AK23" s="332"/>
      <c r="AL23" s="286">
        <f t="shared" si="47"/>
        <v>6</v>
      </c>
      <c r="AM23" s="56">
        <f t="shared" si="48"/>
        <v>8</v>
      </c>
      <c r="AN23" s="56">
        <f t="shared" si="49"/>
        <v>4</v>
      </c>
      <c r="AO23" s="57">
        <f t="shared" si="7"/>
        <v>24</v>
      </c>
      <c r="AP23" s="58">
        <f t="shared" si="8"/>
        <v>70</v>
      </c>
      <c r="AQ23" s="59">
        <f t="shared" si="9"/>
        <v>1</v>
      </c>
      <c r="AR23" s="60">
        <f t="shared" si="10"/>
        <v>2</v>
      </c>
      <c r="AS23" s="73">
        <f t="shared" si="50"/>
        <v>35</v>
      </c>
      <c r="AT23" s="73">
        <f t="shared" si="51"/>
        <v>35</v>
      </c>
      <c r="AU23" s="62" t="str">
        <f>TEXT(G22,"ДДДДДДД")</f>
        <v>среда</v>
      </c>
      <c r="AV23" s="62" t="str">
        <f>TEXT(S22,"ДДДДДДД")</f>
        <v>среда</v>
      </c>
      <c r="AW23" s="62" t="str">
        <f>TEXT(AE22,"ДДДДДДД")</f>
        <v>среда</v>
      </c>
      <c r="AX23" s="74">
        <v>4</v>
      </c>
      <c r="AY23" s="64" t="str">
        <f t="shared" si="52"/>
        <v>7-8</v>
      </c>
      <c r="AZ23" s="65" t="e">
        <f>#REF!</f>
        <v>#REF!</v>
      </c>
      <c r="BA23" s="75" t="e">
        <f>#REF!</f>
        <v>#REF!</v>
      </c>
      <c r="BB23" s="127" t="e">
        <f>#REF!</f>
        <v>#REF!</v>
      </c>
      <c r="BC23" s="77">
        <f aca="true" t="shared" si="53" ref="BC23:BC31">$BC$11</f>
        <v>6</v>
      </c>
      <c r="BD23" s="78" t="e">
        <f>BD22</f>
        <v>#REF!</v>
      </c>
      <c r="BE23" s="78" t="e">
        <f>BE22</f>
        <v>#REF!</v>
      </c>
      <c r="BF23" s="69"/>
      <c r="BG23" s="69"/>
      <c r="BH23" s="70"/>
    </row>
    <row r="24" spans="1:60" s="79" customFormat="1" ht="48" customHeight="1" thickBot="1">
      <c r="A24" s="39">
        <v>4</v>
      </c>
      <c r="B24" s="40" t="s">
        <v>48</v>
      </c>
      <c r="C24" s="41" t="s">
        <v>49</v>
      </c>
      <c r="D24" s="42" t="s">
        <v>50</v>
      </c>
      <c r="E24" s="43">
        <v>1</v>
      </c>
      <c r="F24" s="43">
        <v>2</v>
      </c>
      <c r="G24" s="273">
        <v>45357</v>
      </c>
      <c r="H24" s="45" t="s">
        <v>47</v>
      </c>
      <c r="I24" s="46" t="s">
        <v>122</v>
      </c>
      <c r="J24" s="46">
        <f t="shared" si="34"/>
        <v>6</v>
      </c>
      <c r="K24" s="331" t="s">
        <v>134</v>
      </c>
      <c r="L24" s="331"/>
      <c r="M24" s="331"/>
      <c r="N24" s="47">
        <f t="shared" si="35"/>
        <v>6</v>
      </c>
      <c r="O24" s="47">
        <f t="shared" si="36"/>
        <v>8</v>
      </c>
      <c r="P24" s="47">
        <f t="shared" si="37"/>
        <v>3</v>
      </c>
      <c r="Q24" s="48">
        <f t="shared" si="24"/>
        <v>23</v>
      </c>
      <c r="R24" s="49"/>
      <c r="S24" s="276">
        <v>45392</v>
      </c>
      <c r="T24" s="51" t="str">
        <f t="shared" si="38"/>
        <v>5-6</v>
      </c>
      <c r="U24" s="51" t="str">
        <f t="shared" si="39"/>
        <v>206, 311, 110</v>
      </c>
      <c r="V24" s="51">
        <f t="shared" si="40"/>
        <v>6</v>
      </c>
      <c r="W24" s="331" t="s">
        <v>135</v>
      </c>
      <c r="X24" s="331"/>
      <c r="Y24" s="331"/>
      <c r="Z24" s="51">
        <f t="shared" si="41"/>
        <v>6</v>
      </c>
      <c r="AA24" s="52">
        <f t="shared" si="42"/>
        <v>8</v>
      </c>
      <c r="AB24" s="52">
        <f t="shared" si="43"/>
        <v>3</v>
      </c>
      <c r="AC24" s="53">
        <f t="shared" si="31"/>
        <v>23</v>
      </c>
      <c r="AD24" s="49"/>
      <c r="AE24" s="295">
        <v>45427</v>
      </c>
      <c r="AF24" s="286" t="str">
        <f t="shared" si="44"/>
        <v>5-6</v>
      </c>
      <c r="AG24" s="286" t="str">
        <f t="shared" si="45"/>
        <v>206, 311, 110</v>
      </c>
      <c r="AH24" s="286">
        <f t="shared" si="46"/>
        <v>6</v>
      </c>
      <c r="AI24" s="332" t="s">
        <v>136</v>
      </c>
      <c r="AJ24" s="332"/>
      <c r="AK24" s="332"/>
      <c r="AL24" s="286">
        <f t="shared" si="47"/>
        <v>6</v>
      </c>
      <c r="AM24" s="56">
        <f t="shared" si="48"/>
        <v>8</v>
      </c>
      <c r="AN24" s="56">
        <f t="shared" si="49"/>
        <v>4</v>
      </c>
      <c r="AO24" s="57">
        <f t="shared" si="7"/>
        <v>24</v>
      </c>
      <c r="AP24" s="58">
        <f t="shared" si="8"/>
        <v>70</v>
      </c>
      <c r="AQ24" s="59">
        <f t="shared" si="9"/>
        <v>1</v>
      </c>
      <c r="AR24" s="60">
        <f t="shared" si="10"/>
        <v>2</v>
      </c>
      <c r="AS24" s="73">
        <f t="shared" si="50"/>
        <v>35</v>
      </c>
      <c r="AT24" s="73">
        <f t="shared" si="51"/>
        <v>35</v>
      </c>
      <c r="AU24" s="62" t="str">
        <f aca="true" t="shared" si="54" ref="AU24:AU31">TEXT(G24,"ДДДДДДД")</f>
        <v>среда</v>
      </c>
      <c r="AV24" s="62" t="str">
        <f aca="true" t="shared" si="55" ref="AV24:AV31">TEXT(S24,"ДДДДДДД")</f>
        <v>среда</v>
      </c>
      <c r="AW24" s="62" t="str">
        <f aca="true" t="shared" si="56" ref="AW24:AW31">TEXT(AE24,"ДДДДДДД")</f>
        <v>среда</v>
      </c>
      <c r="AX24" s="74">
        <v>4</v>
      </c>
      <c r="AY24" s="64" t="str">
        <f t="shared" si="52"/>
        <v>7-8</v>
      </c>
      <c r="AZ24" s="65" t="e">
        <f aca="true" t="shared" si="57" ref="AZ24:AZ31">AZ23</f>
        <v>#REF!</v>
      </c>
      <c r="BA24" s="75" t="e">
        <f aca="true" t="shared" si="58" ref="BA24:BB27">BA23</f>
        <v>#REF!</v>
      </c>
      <c r="BB24" s="127" t="e">
        <f t="shared" si="58"/>
        <v>#REF!</v>
      </c>
      <c r="BC24" s="77">
        <f t="shared" si="53"/>
        <v>6</v>
      </c>
      <c r="BD24" s="78" t="e">
        <f>#REF!</f>
        <v>#REF!</v>
      </c>
      <c r="BE24" s="78" t="e">
        <f>#REF!</f>
        <v>#REF!</v>
      </c>
      <c r="BF24" s="69"/>
      <c r="BG24" s="69"/>
      <c r="BH24" s="70"/>
    </row>
    <row r="25" spans="1:60" s="71" customFormat="1" ht="21" customHeight="1" thickBot="1">
      <c r="A25" s="39">
        <v>4</v>
      </c>
      <c r="B25" s="40" t="s">
        <v>51</v>
      </c>
      <c r="C25" s="41" t="s">
        <v>42</v>
      </c>
      <c r="D25" s="72" t="s">
        <v>52</v>
      </c>
      <c r="E25" s="43">
        <v>1</v>
      </c>
      <c r="F25" s="43">
        <v>2</v>
      </c>
      <c r="G25" s="44">
        <v>45348</v>
      </c>
      <c r="H25" s="45" t="s">
        <v>43</v>
      </c>
      <c r="I25" s="46">
        <v>112</v>
      </c>
      <c r="J25" s="46">
        <f t="shared" si="34"/>
        <v>6</v>
      </c>
      <c r="K25" s="331" t="s">
        <v>134</v>
      </c>
      <c r="L25" s="331"/>
      <c r="M25" s="331"/>
      <c r="N25" s="47">
        <f t="shared" si="35"/>
        <v>6</v>
      </c>
      <c r="O25" s="47">
        <f t="shared" si="36"/>
        <v>8</v>
      </c>
      <c r="P25" s="47">
        <f t="shared" si="37"/>
        <v>3</v>
      </c>
      <c r="Q25" s="48">
        <f t="shared" si="24"/>
        <v>23</v>
      </c>
      <c r="R25" s="49"/>
      <c r="S25" s="50">
        <v>45390</v>
      </c>
      <c r="T25" s="51" t="str">
        <f t="shared" si="38"/>
        <v>1-2</v>
      </c>
      <c r="U25" s="51">
        <f t="shared" si="39"/>
        <v>112</v>
      </c>
      <c r="V25" s="51">
        <f t="shared" si="40"/>
        <v>6</v>
      </c>
      <c r="W25" s="331" t="s">
        <v>135</v>
      </c>
      <c r="X25" s="331"/>
      <c r="Y25" s="331"/>
      <c r="Z25" s="51">
        <f t="shared" si="41"/>
        <v>6</v>
      </c>
      <c r="AA25" s="52">
        <f t="shared" si="42"/>
        <v>8</v>
      </c>
      <c r="AB25" s="52">
        <f t="shared" si="43"/>
        <v>3</v>
      </c>
      <c r="AC25" s="53">
        <f t="shared" si="31"/>
        <v>23</v>
      </c>
      <c r="AD25" s="49"/>
      <c r="AE25" s="285">
        <v>45432</v>
      </c>
      <c r="AF25" s="293" t="str">
        <f t="shared" si="44"/>
        <v>1-2</v>
      </c>
      <c r="AG25" s="286">
        <f t="shared" si="45"/>
        <v>112</v>
      </c>
      <c r="AH25" s="286">
        <f t="shared" si="46"/>
        <v>6</v>
      </c>
      <c r="AI25" s="332" t="s">
        <v>136</v>
      </c>
      <c r="AJ25" s="332"/>
      <c r="AK25" s="332"/>
      <c r="AL25" s="286">
        <f t="shared" si="47"/>
        <v>6</v>
      </c>
      <c r="AM25" s="56">
        <f t="shared" si="48"/>
        <v>8</v>
      </c>
      <c r="AN25" s="56">
        <f t="shared" si="49"/>
        <v>4</v>
      </c>
      <c r="AO25" s="57">
        <f t="shared" si="7"/>
        <v>24</v>
      </c>
      <c r="AP25" s="58">
        <f t="shared" si="8"/>
        <v>70</v>
      </c>
      <c r="AQ25" s="59">
        <f t="shared" si="9"/>
        <v>1</v>
      </c>
      <c r="AR25" s="60">
        <f t="shared" si="10"/>
        <v>2</v>
      </c>
      <c r="AS25" s="73">
        <f t="shared" si="50"/>
        <v>35</v>
      </c>
      <c r="AT25" s="73">
        <f t="shared" si="51"/>
        <v>35</v>
      </c>
      <c r="AU25" s="62" t="str">
        <f t="shared" si="54"/>
        <v>понедельник</v>
      </c>
      <c r="AV25" s="62" t="str">
        <f t="shared" si="55"/>
        <v>понедельник</v>
      </c>
      <c r="AW25" s="62" t="str">
        <f t="shared" si="56"/>
        <v>понедельник</v>
      </c>
      <c r="AX25" s="74">
        <v>4</v>
      </c>
      <c r="AY25" s="64" t="str">
        <f t="shared" si="52"/>
        <v>7-8</v>
      </c>
      <c r="AZ25" s="65" t="e">
        <f t="shared" si="57"/>
        <v>#REF!</v>
      </c>
      <c r="BA25" s="75" t="e">
        <f t="shared" si="58"/>
        <v>#REF!</v>
      </c>
      <c r="BB25" s="127" t="e">
        <f t="shared" si="58"/>
        <v>#REF!</v>
      </c>
      <c r="BC25" s="77">
        <f t="shared" si="53"/>
        <v>6</v>
      </c>
      <c r="BD25" s="78" t="e">
        <f aca="true" t="shared" si="59" ref="BD25:BD31">BD23</f>
        <v>#REF!</v>
      </c>
      <c r="BE25" s="78" t="e">
        <f aca="true" t="shared" si="60" ref="BE25:BE31">BE23</f>
        <v>#REF!</v>
      </c>
      <c r="BF25" s="69"/>
      <c r="BG25" s="69"/>
      <c r="BH25" s="70"/>
    </row>
    <row r="26" spans="1:60" s="71" customFormat="1" ht="21" customHeight="1" thickBot="1">
      <c r="A26" s="39">
        <v>6</v>
      </c>
      <c r="B26" s="40" t="s">
        <v>54</v>
      </c>
      <c r="C26" s="41" t="s">
        <v>49</v>
      </c>
      <c r="D26" s="83" t="s">
        <v>118</v>
      </c>
      <c r="E26" s="43">
        <v>1</v>
      </c>
      <c r="F26" s="43">
        <v>2</v>
      </c>
      <c r="G26" s="44">
        <v>45356</v>
      </c>
      <c r="H26" s="45" t="s">
        <v>53</v>
      </c>
      <c r="I26" s="46">
        <v>311</v>
      </c>
      <c r="J26" s="46">
        <f t="shared" si="34"/>
        <v>6</v>
      </c>
      <c r="K26" s="331" t="s">
        <v>134</v>
      </c>
      <c r="L26" s="331"/>
      <c r="M26" s="331"/>
      <c r="N26" s="47">
        <f t="shared" si="35"/>
        <v>6</v>
      </c>
      <c r="O26" s="47">
        <f t="shared" si="36"/>
        <v>8</v>
      </c>
      <c r="P26" s="47">
        <f t="shared" si="37"/>
        <v>3</v>
      </c>
      <c r="Q26" s="48">
        <f t="shared" si="24"/>
        <v>23</v>
      </c>
      <c r="R26" s="49"/>
      <c r="S26" s="50">
        <f>G26+AS26</f>
        <v>45391</v>
      </c>
      <c r="T26" s="51" t="str">
        <f t="shared" si="38"/>
        <v>3-4</v>
      </c>
      <c r="U26" s="51">
        <f t="shared" si="39"/>
        <v>311</v>
      </c>
      <c r="V26" s="51">
        <f t="shared" si="40"/>
        <v>6</v>
      </c>
      <c r="W26" s="331" t="s">
        <v>135</v>
      </c>
      <c r="X26" s="331"/>
      <c r="Y26" s="331"/>
      <c r="Z26" s="51">
        <f t="shared" si="41"/>
        <v>6</v>
      </c>
      <c r="AA26" s="52">
        <f t="shared" si="42"/>
        <v>8</v>
      </c>
      <c r="AB26" s="52">
        <f t="shared" si="43"/>
        <v>3</v>
      </c>
      <c r="AC26" s="53">
        <f t="shared" si="31"/>
        <v>23</v>
      </c>
      <c r="AD26" s="49"/>
      <c r="AE26" s="287">
        <v>45426</v>
      </c>
      <c r="AF26" s="286" t="str">
        <f t="shared" si="44"/>
        <v>3-4</v>
      </c>
      <c r="AG26" s="286">
        <f t="shared" si="45"/>
        <v>311</v>
      </c>
      <c r="AH26" s="286">
        <f t="shared" si="46"/>
        <v>6</v>
      </c>
      <c r="AI26" s="332" t="s">
        <v>136</v>
      </c>
      <c r="AJ26" s="332"/>
      <c r="AK26" s="332"/>
      <c r="AL26" s="286">
        <f t="shared" si="47"/>
        <v>6</v>
      </c>
      <c r="AM26" s="56">
        <f t="shared" si="48"/>
        <v>8</v>
      </c>
      <c r="AN26" s="56">
        <f t="shared" si="49"/>
        <v>4</v>
      </c>
      <c r="AO26" s="57">
        <f t="shared" si="7"/>
        <v>24</v>
      </c>
      <c r="AP26" s="58">
        <f t="shared" si="8"/>
        <v>70</v>
      </c>
      <c r="AQ26" s="59">
        <f t="shared" si="9"/>
        <v>1</v>
      </c>
      <c r="AR26" s="60">
        <f t="shared" si="10"/>
        <v>2</v>
      </c>
      <c r="AS26" s="73">
        <f t="shared" si="50"/>
        <v>35</v>
      </c>
      <c r="AT26" s="73">
        <f t="shared" si="51"/>
        <v>35</v>
      </c>
      <c r="AU26" s="62" t="str">
        <f t="shared" si="54"/>
        <v>вторник</v>
      </c>
      <c r="AV26" s="62" t="str">
        <f t="shared" si="55"/>
        <v>вторник</v>
      </c>
      <c r="AW26" s="62" t="str">
        <f t="shared" si="56"/>
        <v>вторник</v>
      </c>
      <c r="AX26" s="74">
        <v>4</v>
      </c>
      <c r="AY26" s="64" t="str">
        <f t="shared" si="52"/>
        <v>7-8</v>
      </c>
      <c r="AZ26" s="65" t="e">
        <f t="shared" si="57"/>
        <v>#REF!</v>
      </c>
      <c r="BA26" s="75" t="e">
        <f t="shared" si="58"/>
        <v>#REF!</v>
      </c>
      <c r="BB26" s="127" t="e">
        <f t="shared" si="58"/>
        <v>#REF!</v>
      </c>
      <c r="BC26" s="77">
        <f t="shared" si="53"/>
        <v>6</v>
      </c>
      <c r="BD26" s="78" t="e">
        <f t="shared" si="59"/>
        <v>#REF!</v>
      </c>
      <c r="BE26" s="78" t="e">
        <f t="shared" si="60"/>
        <v>#REF!</v>
      </c>
      <c r="BF26" s="69"/>
      <c r="BG26" s="69"/>
      <c r="BH26" s="70"/>
    </row>
    <row r="27" spans="1:60" s="71" customFormat="1" ht="51" customHeight="1" thickBot="1">
      <c r="A27" s="39">
        <v>6</v>
      </c>
      <c r="B27" s="40" t="s">
        <v>55</v>
      </c>
      <c r="C27" s="41" t="s">
        <v>42</v>
      </c>
      <c r="D27" s="84" t="s">
        <v>119</v>
      </c>
      <c r="E27" s="43">
        <v>1</v>
      </c>
      <c r="F27" s="43">
        <v>2</v>
      </c>
      <c r="G27" s="44">
        <v>45351</v>
      </c>
      <c r="H27" s="45" t="s">
        <v>43</v>
      </c>
      <c r="I27" s="46">
        <v>508</v>
      </c>
      <c r="J27" s="46">
        <f t="shared" si="34"/>
        <v>6</v>
      </c>
      <c r="K27" s="331" t="s">
        <v>134</v>
      </c>
      <c r="L27" s="331"/>
      <c r="M27" s="331"/>
      <c r="N27" s="47">
        <f t="shared" si="35"/>
        <v>6</v>
      </c>
      <c r="O27" s="47">
        <f t="shared" si="36"/>
        <v>8</v>
      </c>
      <c r="P27" s="47">
        <f t="shared" si="37"/>
        <v>3</v>
      </c>
      <c r="Q27" s="48">
        <f t="shared" si="24"/>
        <v>23</v>
      </c>
      <c r="R27" s="49"/>
      <c r="S27" s="80">
        <v>45393</v>
      </c>
      <c r="T27" s="51" t="str">
        <f t="shared" si="38"/>
        <v>1-2</v>
      </c>
      <c r="U27" s="51">
        <f t="shared" si="39"/>
        <v>508</v>
      </c>
      <c r="V27" s="51">
        <f t="shared" si="40"/>
        <v>6</v>
      </c>
      <c r="W27" s="331" t="s">
        <v>135</v>
      </c>
      <c r="X27" s="331"/>
      <c r="Y27" s="331"/>
      <c r="Z27" s="51">
        <f t="shared" si="41"/>
        <v>6</v>
      </c>
      <c r="AA27" s="52">
        <f t="shared" si="42"/>
        <v>8</v>
      </c>
      <c r="AB27" s="52">
        <f t="shared" si="43"/>
        <v>3</v>
      </c>
      <c r="AC27" s="53">
        <f t="shared" si="31"/>
        <v>23</v>
      </c>
      <c r="AD27" s="49"/>
      <c r="AE27" s="285">
        <v>45429</v>
      </c>
      <c r="AF27" s="293" t="str">
        <f t="shared" si="44"/>
        <v>1-2</v>
      </c>
      <c r="AG27" s="286">
        <f t="shared" si="45"/>
        <v>508</v>
      </c>
      <c r="AH27" s="286">
        <f t="shared" si="46"/>
        <v>6</v>
      </c>
      <c r="AI27" s="332" t="s">
        <v>136</v>
      </c>
      <c r="AJ27" s="332"/>
      <c r="AK27" s="332"/>
      <c r="AL27" s="286">
        <f t="shared" si="47"/>
        <v>6</v>
      </c>
      <c r="AM27" s="56">
        <f t="shared" si="48"/>
        <v>8</v>
      </c>
      <c r="AN27" s="56">
        <f t="shared" si="49"/>
        <v>4</v>
      </c>
      <c r="AO27" s="57">
        <f t="shared" si="7"/>
        <v>24</v>
      </c>
      <c r="AP27" s="58">
        <f t="shared" si="8"/>
        <v>70</v>
      </c>
      <c r="AQ27" s="59">
        <f t="shared" si="9"/>
        <v>1</v>
      </c>
      <c r="AR27" s="60">
        <f t="shared" si="10"/>
        <v>2</v>
      </c>
      <c r="AS27" s="73">
        <f t="shared" si="50"/>
        <v>35</v>
      </c>
      <c r="AT27" s="73">
        <f t="shared" si="51"/>
        <v>35</v>
      </c>
      <c r="AU27" s="62" t="str">
        <f t="shared" si="54"/>
        <v>четверг</v>
      </c>
      <c r="AV27" s="62" t="str">
        <f t="shared" si="55"/>
        <v>четверг</v>
      </c>
      <c r="AW27" s="62" t="str">
        <f t="shared" si="56"/>
        <v>пятница</v>
      </c>
      <c r="AX27" s="74">
        <v>4</v>
      </c>
      <c r="AY27" s="64" t="str">
        <f t="shared" si="52"/>
        <v>7-8</v>
      </c>
      <c r="AZ27" s="65" t="e">
        <f t="shared" si="57"/>
        <v>#REF!</v>
      </c>
      <c r="BA27" s="75" t="e">
        <f t="shared" si="58"/>
        <v>#REF!</v>
      </c>
      <c r="BB27" s="127" t="e">
        <f t="shared" si="58"/>
        <v>#REF!</v>
      </c>
      <c r="BC27" s="77">
        <f t="shared" si="53"/>
        <v>6</v>
      </c>
      <c r="BD27" s="78" t="e">
        <f t="shared" si="59"/>
        <v>#REF!</v>
      </c>
      <c r="BE27" s="78" t="e">
        <f t="shared" si="60"/>
        <v>#REF!</v>
      </c>
      <c r="BF27" s="69"/>
      <c r="BG27" s="69"/>
      <c r="BH27" s="70"/>
    </row>
    <row r="28" spans="1:60" s="71" customFormat="1" ht="35.25" customHeight="1" thickBot="1">
      <c r="A28" s="39">
        <v>7</v>
      </c>
      <c r="B28" s="40" t="s">
        <v>56</v>
      </c>
      <c r="C28" s="41" t="s">
        <v>42</v>
      </c>
      <c r="D28" s="72" t="s">
        <v>117</v>
      </c>
      <c r="E28" s="43">
        <v>1</v>
      </c>
      <c r="F28" s="43">
        <v>2</v>
      </c>
      <c r="G28" s="44">
        <v>45351</v>
      </c>
      <c r="H28" s="45" t="s">
        <v>53</v>
      </c>
      <c r="I28" s="46">
        <v>204</v>
      </c>
      <c r="J28" s="46">
        <f t="shared" si="34"/>
        <v>6</v>
      </c>
      <c r="K28" s="331" t="s">
        <v>134</v>
      </c>
      <c r="L28" s="331"/>
      <c r="M28" s="331"/>
      <c r="N28" s="47">
        <f t="shared" si="35"/>
        <v>6</v>
      </c>
      <c r="O28" s="47">
        <f t="shared" si="36"/>
        <v>8</v>
      </c>
      <c r="P28" s="47">
        <f t="shared" si="37"/>
        <v>3</v>
      </c>
      <c r="Q28" s="48">
        <f t="shared" si="24"/>
        <v>23</v>
      </c>
      <c r="R28" s="49"/>
      <c r="S28" s="80">
        <v>45386</v>
      </c>
      <c r="T28" s="51" t="str">
        <f t="shared" si="38"/>
        <v>3-4</v>
      </c>
      <c r="U28" s="51">
        <f t="shared" si="39"/>
        <v>204</v>
      </c>
      <c r="V28" s="51">
        <f t="shared" si="40"/>
        <v>6</v>
      </c>
      <c r="W28" s="331" t="s">
        <v>135</v>
      </c>
      <c r="X28" s="331"/>
      <c r="Y28" s="331"/>
      <c r="Z28" s="51">
        <f t="shared" si="41"/>
        <v>6</v>
      </c>
      <c r="AA28" s="52">
        <f t="shared" si="42"/>
        <v>8</v>
      </c>
      <c r="AB28" s="52">
        <f t="shared" si="43"/>
        <v>3</v>
      </c>
      <c r="AC28" s="53">
        <f t="shared" si="31"/>
        <v>23</v>
      </c>
      <c r="AD28" s="49"/>
      <c r="AE28" s="285">
        <v>45435</v>
      </c>
      <c r="AF28" s="291" t="str">
        <f t="shared" si="44"/>
        <v>3-4</v>
      </c>
      <c r="AG28" s="286">
        <f t="shared" si="45"/>
        <v>204</v>
      </c>
      <c r="AH28" s="286">
        <f t="shared" si="46"/>
        <v>6</v>
      </c>
      <c r="AI28" s="332" t="s">
        <v>136</v>
      </c>
      <c r="AJ28" s="332"/>
      <c r="AK28" s="332"/>
      <c r="AL28" s="286">
        <f t="shared" si="47"/>
        <v>6</v>
      </c>
      <c r="AM28" s="56">
        <f t="shared" si="48"/>
        <v>8</v>
      </c>
      <c r="AN28" s="56">
        <f t="shared" si="49"/>
        <v>4</v>
      </c>
      <c r="AO28" s="57">
        <f t="shared" si="7"/>
        <v>24</v>
      </c>
      <c r="AP28" s="58">
        <f t="shared" si="8"/>
        <v>70</v>
      </c>
      <c r="AQ28" s="59">
        <f t="shared" si="9"/>
        <v>1</v>
      </c>
      <c r="AR28" s="60">
        <f t="shared" si="10"/>
        <v>2</v>
      </c>
      <c r="AS28" s="73">
        <f t="shared" si="50"/>
        <v>35</v>
      </c>
      <c r="AT28" s="73">
        <f t="shared" si="51"/>
        <v>35</v>
      </c>
      <c r="AU28" s="62" t="str">
        <f t="shared" si="54"/>
        <v>четверг</v>
      </c>
      <c r="AV28" s="62" t="str">
        <f t="shared" si="55"/>
        <v>четверг</v>
      </c>
      <c r="AW28" s="62" t="str">
        <f t="shared" si="56"/>
        <v>четверг</v>
      </c>
      <c r="AX28" s="74">
        <v>4</v>
      </c>
      <c r="AY28" s="64" t="str">
        <f t="shared" si="52"/>
        <v>7-8</v>
      </c>
      <c r="AZ28" s="65" t="e">
        <f t="shared" si="57"/>
        <v>#REF!</v>
      </c>
      <c r="BA28" s="75" t="e">
        <f>BA26</f>
        <v>#REF!</v>
      </c>
      <c r="BB28" s="127" t="e">
        <f>BB26</f>
        <v>#REF!</v>
      </c>
      <c r="BC28" s="77">
        <f t="shared" si="53"/>
        <v>6</v>
      </c>
      <c r="BD28" s="78" t="e">
        <f t="shared" si="59"/>
        <v>#REF!</v>
      </c>
      <c r="BE28" s="78" t="e">
        <f t="shared" si="60"/>
        <v>#REF!</v>
      </c>
      <c r="BF28" s="69"/>
      <c r="BG28" s="69"/>
      <c r="BH28" s="70"/>
    </row>
    <row r="29" spans="1:60" s="71" customFormat="1" ht="42.75" customHeight="1" thickBot="1">
      <c r="A29" s="39">
        <v>9</v>
      </c>
      <c r="B29" s="40" t="s">
        <v>57</v>
      </c>
      <c r="C29" s="41" t="s">
        <v>42</v>
      </c>
      <c r="D29" s="72" t="s">
        <v>52</v>
      </c>
      <c r="E29" s="43">
        <v>1</v>
      </c>
      <c r="F29" s="43">
        <v>2</v>
      </c>
      <c r="G29" s="44">
        <v>45358</v>
      </c>
      <c r="H29" s="45" t="s">
        <v>43</v>
      </c>
      <c r="I29" s="46">
        <v>201</v>
      </c>
      <c r="J29" s="46">
        <f t="shared" si="34"/>
        <v>6</v>
      </c>
      <c r="K29" s="331" t="s">
        <v>134</v>
      </c>
      <c r="L29" s="331"/>
      <c r="M29" s="331"/>
      <c r="N29" s="47">
        <f t="shared" si="35"/>
        <v>6</v>
      </c>
      <c r="O29" s="47">
        <f t="shared" si="36"/>
        <v>8</v>
      </c>
      <c r="P29" s="47">
        <f t="shared" si="37"/>
        <v>3</v>
      </c>
      <c r="Q29" s="48">
        <f t="shared" si="24"/>
        <v>23</v>
      </c>
      <c r="R29" s="49"/>
      <c r="S29" s="80">
        <v>45386</v>
      </c>
      <c r="T29" s="51" t="str">
        <f t="shared" si="38"/>
        <v>1-2</v>
      </c>
      <c r="U29" s="51">
        <f t="shared" si="39"/>
        <v>201</v>
      </c>
      <c r="V29" s="51">
        <f t="shared" si="40"/>
        <v>6</v>
      </c>
      <c r="W29" s="331" t="s">
        <v>135</v>
      </c>
      <c r="X29" s="331"/>
      <c r="Y29" s="331"/>
      <c r="Z29" s="51">
        <f t="shared" si="41"/>
        <v>6</v>
      </c>
      <c r="AA29" s="52">
        <f t="shared" si="42"/>
        <v>8</v>
      </c>
      <c r="AB29" s="52">
        <f t="shared" si="43"/>
        <v>3</v>
      </c>
      <c r="AC29" s="53">
        <f t="shared" si="31"/>
        <v>23</v>
      </c>
      <c r="AD29" s="49"/>
      <c r="AE29" s="54">
        <v>45435</v>
      </c>
      <c r="AF29" s="55" t="str">
        <f t="shared" si="44"/>
        <v>1-2</v>
      </c>
      <c r="AG29" s="55">
        <f t="shared" si="45"/>
        <v>201</v>
      </c>
      <c r="AH29" s="55">
        <f t="shared" si="46"/>
        <v>6</v>
      </c>
      <c r="AI29" s="331" t="s">
        <v>136</v>
      </c>
      <c r="AJ29" s="331"/>
      <c r="AK29" s="331"/>
      <c r="AL29" s="55">
        <f t="shared" si="47"/>
        <v>6</v>
      </c>
      <c r="AM29" s="56">
        <f t="shared" si="48"/>
        <v>8</v>
      </c>
      <c r="AN29" s="56">
        <f t="shared" si="49"/>
        <v>4</v>
      </c>
      <c r="AO29" s="57">
        <f t="shared" si="7"/>
        <v>24</v>
      </c>
      <c r="AP29" s="58">
        <f t="shared" si="8"/>
        <v>70</v>
      </c>
      <c r="AQ29" s="59">
        <f t="shared" si="9"/>
        <v>1</v>
      </c>
      <c r="AR29" s="60">
        <f t="shared" si="10"/>
        <v>2</v>
      </c>
      <c r="AS29" s="73">
        <f t="shared" si="50"/>
        <v>35</v>
      </c>
      <c r="AT29" s="73">
        <f t="shared" si="51"/>
        <v>35</v>
      </c>
      <c r="AU29" s="62" t="str">
        <f t="shared" si="54"/>
        <v>четверг</v>
      </c>
      <c r="AV29" s="62" t="str">
        <f t="shared" si="55"/>
        <v>четверг</v>
      </c>
      <c r="AW29" s="62" t="str">
        <f t="shared" si="56"/>
        <v>четверг</v>
      </c>
      <c r="AX29" s="74">
        <v>4</v>
      </c>
      <c r="AY29" s="64" t="str">
        <f t="shared" si="52"/>
        <v>7-8</v>
      </c>
      <c r="AZ29" s="65" t="e">
        <f t="shared" si="57"/>
        <v>#REF!</v>
      </c>
      <c r="BA29" s="75" t="e">
        <f>BA28</f>
        <v>#REF!</v>
      </c>
      <c r="BB29" s="127" t="e">
        <f>BB28</f>
        <v>#REF!</v>
      </c>
      <c r="BC29" s="77">
        <f t="shared" si="53"/>
        <v>6</v>
      </c>
      <c r="BD29" s="78" t="e">
        <f t="shared" si="59"/>
        <v>#REF!</v>
      </c>
      <c r="BE29" s="78" t="e">
        <f t="shared" si="60"/>
        <v>#REF!</v>
      </c>
      <c r="BF29" s="69"/>
      <c r="BG29" s="69"/>
      <c r="BH29" s="70"/>
    </row>
    <row r="30" spans="1:60" s="71" customFormat="1" ht="21" customHeight="1" thickBot="1">
      <c r="A30" s="39">
        <v>9</v>
      </c>
      <c r="B30" s="85" t="s">
        <v>58</v>
      </c>
      <c r="C30" s="41" t="s">
        <v>49</v>
      </c>
      <c r="D30" s="86" t="s">
        <v>59</v>
      </c>
      <c r="E30" s="43">
        <v>1</v>
      </c>
      <c r="F30" s="43">
        <v>2</v>
      </c>
      <c r="G30" s="44">
        <v>45355</v>
      </c>
      <c r="H30" s="45" t="s">
        <v>53</v>
      </c>
      <c r="I30" s="46">
        <v>111</v>
      </c>
      <c r="J30" s="46">
        <f t="shared" si="34"/>
        <v>6</v>
      </c>
      <c r="K30" s="331" t="s">
        <v>134</v>
      </c>
      <c r="L30" s="331"/>
      <c r="M30" s="331"/>
      <c r="N30" s="47">
        <f t="shared" si="35"/>
        <v>6</v>
      </c>
      <c r="O30" s="47">
        <f t="shared" si="36"/>
        <v>8</v>
      </c>
      <c r="P30" s="47">
        <f t="shared" si="37"/>
        <v>3</v>
      </c>
      <c r="Q30" s="48">
        <f t="shared" si="24"/>
        <v>23</v>
      </c>
      <c r="R30" s="49"/>
      <c r="S30" s="50">
        <f>G30+AS30</f>
        <v>45390</v>
      </c>
      <c r="T30" s="51" t="str">
        <f t="shared" si="38"/>
        <v>3-4</v>
      </c>
      <c r="U30" s="51">
        <f t="shared" si="39"/>
        <v>111</v>
      </c>
      <c r="V30" s="51">
        <f t="shared" si="40"/>
        <v>6</v>
      </c>
      <c r="W30" s="331" t="s">
        <v>135</v>
      </c>
      <c r="X30" s="331"/>
      <c r="Y30" s="331"/>
      <c r="Z30" s="51">
        <f t="shared" si="41"/>
        <v>6</v>
      </c>
      <c r="AA30" s="52">
        <f t="shared" si="42"/>
        <v>8</v>
      </c>
      <c r="AB30" s="52">
        <f t="shared" si="43"/>
        <v>3</v>
      </c>
      <c r="AC30" s="53">
        <f t="shared" si="31"/>
        <v>23</v>
      </c>
      <c r="AD30" s="49"/>
      <c r="AE30" s="54">
        <v>45425</v>
      </c>
      <c r="AF30" s="55" t="str">
        <f t="shared" si="44"/>
        <v>3-4</v>
      </c>
      <c r="AG30" s="55">
        <f t="shared" si="45"/>
        <v>111</v>
      </c>
      <c r="AH30" s="55">
        <f t="shared" si="46"/>
        <v>6</v>
      </c>
      <c r="AI30" s="331" t="s">
        <v>136</v>
      </c>
      <c r="AJ30" s="331"/>
      <c r="AK30" s="331"/>
      <c r="AL30" s="55">
        <f t="shared" si="47"/>
        <v>6</v>
      </c>
      <c r="AM30" s="56">
        <f t="shared" si="48"/>
        <v>8</v>
      </c>
      <c r="AN30" s="56">
        <f t="shared" si="49"/>
        <v>4</v>
      </c>
      <c r="AO30" s="57">
        <f t="shared" si="7"/>
        <v>24</v>
      </c>
      <c r="AP30" s="58">
        <f t="shared" si="8"/>
        <v>70</v>
      </c>
      <c r="AQ30" s="87">
        <f t="shared" si="9"/>
        <v>1</v>
      </c>
      <c r="AR30" s="60">
        <f t="shared" si="10"/>
        <v>2</v>
      </c>
      <c r="AS30" s="73">
        <f t="shared" si="50"/>
        <v>35</v>
      </c>
      <c r="AT30" s="73">
        <f t="shared" si="51"/>
        <v>35</v>
      </c>
      <c r="AU30" s="88" t="str">
        <f t="shared" si="54"/>
        <v>понедельник</v>
      </c>
      <c r="AV30" s="88" t="str">
        <f t="shared" si="55"/>
        <v>понедельник</v>
      </c>
      <c r="AW30" s="88" t="str">
        <f t="shared" si="56"/>
        <v>понедельник</v>
      </c>
      <c r="AX30" s="89">
        <v>4</v>
      </c>
      <c r="AY30" s="90" t="str">
        <f t="shared" si="52"/>
        <v>7-8</v>
      </c>
      <c r="AZ30" s="91" t="e">
        <f t="shared" si="57"/>
        <v>#REF!</v>
      </c>
      <c r="BA30" s="92" t="e">
        <f>BA29</f>
        <v>#REF!</v>
      </c>
      <c r="BB30" s="128" t="e">
        <f>BB29</f>
        <v>#REF!</v>
      </c>
      <c r="BC30" s="94">
        <f t="shared" si="53"/>
        <v>6</v>
      </c>
      <c r="BD30" s="78" t="e">
        <f t="shared" si="59"/>
        <v>#REF!</v>
      </c>
      <c r="BE30" s="78" t="e">
        <f t="shared" si="60"/>
        <v>#REF!</v>
      </c>
      <c r="BF30" s="69"/>
      <c r="BG30" s="69"/>
      <c r="BH30" s="70"/>
    </row>
    <row r="31" spans="1:60" s="108" customFormat="1" ht="21" customHeight="1" thickBot="1">
      <c r="A31" s="39">
        <v>10</v>
      </c>
      <c r="B31" s="40" t="s">
        <v>60</v>
      </c>
      <c r="C31" s="41" t="s">
        <v>42</v>
      </c>
      <c r="D31" s="72" t="s">
        <v>61</v>
      </c>
      <c r="E31" s="43">
        <v>1</v>
      </c>
      <c r="F31" s="43">
        <v>2</v>
      </c>
      <c r="G31" s="44">
        <v>45355</v>
      </c>
      <c r="H31" s="45" t="s">
        <v>43</v>
      </c>
      <c r="I31" s="46">
        <v>202</v>
      </c>
      <c r="J31" s="46">
        <f t="shared" si="34"/>
        <v>6</v>
      </c>
      <c r="K31" s="331" t="s">
        <v>134</v>
      </c>
      <c r="L31" s="331"/>
      <c r="M31" s="331"/>
      <c r="N31" s="47">
        <f t="shared" si="35"/>
        <v>6</v>
      </c>
      <c r="O31" s="47">
        <f t="shared" si="36"/>
        <v>8</v>
      </c>
      <c r="P31" s="47">
        <f t="shared" si="37"/>
        <v>3</v>
      </c>
      <c r="Q31" s="48">
        <f t="shared" si="24"/>
        <v>23</v>
      </c>
      <c r="R31" s="49"/>
      <c r="S31" s="50">
        <v>45383</v>
      </c>
      <c r="T31" s="51" t="str">
        <f t="shared" si="38"/>
        <v>1-2</v>
      </c>
      <c r="U31" s="51">
        <f t="shared" si="39"/>
        <v>202</v>
      </c>
      <c r="V31" s="51">
        <f t="shared" si="40"/>
        <v>6</v>
      </c>
      <c r="W31" s="331" t="s">
        <v>135</v>
      </c>
      <c r="X31" s="331"/>
      <c r="Y31" s="331"/>
      <c r="Z31" s="51">
        <f t="shared" si="41"/>
        <v>6</v>
      </c>
      <c r="AA31" s="52">
        <f t="shared" si="42"/>
        <v>8</v>
      </c>
      <c r="AB31" s="52">
        <f t="shared" si="43"/>
        <v>3</v>
      </c>
      <c r="AC31" s="53">
        <f t="shared" si="31"/>
        <v>23</v>
      </c>
      <c r="AD31" s="49"/>
      <c r="AE31" s="82">
        <v>45425</v>
      </c>
      <c r="AF31" s="129" t="s">
        <v>47</v>
      </c>
      <c r="AG31" s="55">
        <f t="shared" si="45"/>
        <v>202</v>
      </c>
      <c r="AH31" s="55">
        <f t="shared" si="46"/>
        <v>6</v>
      </c>
      <c r="AI31" s="331" t="s">
        <v>136</v>
      </c>
      <c r="AJ31" s="331"/>
      <c r="AK31" s="331"/>
      <c r="AL31" s="55">
        <f t="shared" si="47"/>
        <v>6</v>
      </c>
      <c r="AM31" s="56">
        <f t="shared" si="48"/>
        <v>8</v>
      </c>
      <c r="AN31" s="56">
        <f t="shared" si="49"/>
        <v>4</v>
      </c>
      <c r="AO31" s="57">
        <f t="shared" si="7"/>
        <v>24</v>
      </c>
      <c r="AP31" s="58">
        <f t="shared" si="8"/>
        <v>70</v>
      </c>
      <c r="AQ31" s="97">
        <f t="shared" si="9"/>
        <v>1</v>
      </c>
      <c r="AR31" s="98">
        <f t="shared" si="10"/>
        <v>2</v>
      </c>
      <c r="AS31" s="73">
        <f t="shared" si="50"/>
        <v>35</v>
      </c>
      <c r="AT31" s="73">
        <f t="shared" si="51"/>
        <v>35</v>
      </c>
      <c r="AU31" s="99" t="str">
        <f t="shared" si="54"/>
        <v>понедельник</v>
      </c>
      <c r="AV31" s="99" t="str">
        <f t="shared" si="55"/>
        <v>понедельник</v>
      </c>
      <c r="AW31" s="99" t="str">
        <f t="shared" si="56"/>
        <v>понедельник</v>
      </c>
      <c r="AX31" s="100">
        <v>4</v>
      </c>
      <c r="AY31" s="101" t="str">
        <f t="shared" si="52"/>
        <v>7-8</v>
      </c>
      <c r="AZ31" s="102" t="e">
        <f t="shared" si="57"/>
        <v>#REF!</v>
      </c>
      <c r="BA31" s="103" t="e">
        <f>BA28</f>
        <v>#REF!</v>
      </c>
      <c r="BB31" s="130" t="e">
        <f>BB30</f>
        <v>#REF!</v>
      </c>
      <c r="BC31" s="105">
        <f t="shared" si="53"/>
        <v>6</v>
      </c>
      <c r="BD31" s="78" t="e">
        <f t="shared" si="59"/>
        <v>#REF!</v>
      </c>
      <c r="BE31" s="78" t="e">
        <f t="shared" si="60"/>
        <v>#REF!</v>
      </c>
      <c r="BF31" s="106"/>
      <c r="BG31" s="106"/>
      <c r="BH31" s="107"/>
    </row>
    <row r="32" spans="1:60" s="79" customFormat="1" ht="111" customHeight="1" thickBot="1">
      <c r="A32" s="39">
        <v>11</v>
      </c>
      <c r="B32" s="85" t="s">
        <v>63</v>
      </c>
      <c r="C32" s="109" t="s">
        <v>42</v>
      </c>
      <c r="D32" s="110" t="s">
        <v>120</v>
      </c>
      <c r="E32" s="43">
        <v>1</v>
      </c>
      <c r="F32" s="43">
        <v>2</v>
      </c>
      <c r="G32" s="333" t="s">
        <v>127</v>
      </c>
      <c r="H32" s="333"/>
      <c r="I32" s="333"/>
      <c r="J32" s="333"/>
      <c r="K32" s="333"/>
      <c r="L32" s="333"/>
      <c r="M32" s="333"/>
      <c r="N32" s="333"/>
      <c r="O32" s="111">
        <v>20</v>
      </c>
      <c r="P32" s="111">
        <v>3</v>
      </c>
      <c r="Q32" s="112">
        <f>SUM(N32:P32)+J32</f>
        <v>23</v>
      </c>
      <c r="R32" s="43"/>
      <c r="S32" s="334" t="s">
        <v>128</v>
      </c>
      <c r="T32" s="334"/>
      <c r="U32" s="334"/>
      <c r="V32" s="334"/>
      <c r="W32" s="334"/>
      <c r="X32" s="334"/>
      <c r="Y32" s="334"/>
      <c r="Z32" s="334"/>
      <c r="AA32" s="113">
        <v>20</v>
      </c>
      <c r="AB32" s="113">
        <v>3</v>
      </c>
      <c r="AC32" s="114">
        <f>SUM(Z32:AB32)+V32</f>
        <v>23</v>
      </c>
      <c r="AD32" s="115"/>
      <c r="AE32" s="336" t="s">
        <v>129</v>
      </c>
      <c r="AF32" s="336"/>
      <c r="AG32" s="336"/>
      <c r="AH32" s="336"/>
      <c r="AI32" s="336"/>
      <c r="AJ32" s="336"/>
      <c r="AK32" s="336"/>
      <c r="AL32" s="336"/>
      <c r="AM32" s="116">
        <v>20</v>
      </c>
      <c r="AN32" s="116">
        <v>4</v>
      </c>
      <c r="AO32" s="57">
        <f t="shared" si="7"/>
        <v>24</v>
      </c>
      <c r="AP32" s="58">
        <f t="shared" si="8"/>
        <v>70</v>
      </c>
      <c r="AQ32" s="87">
        <f t="shared" si="9"/>
        <v>1</v>
      </c>
      <c r="AR32" s="60">
        <f t="shared" si="10"/>
        <v>2</v>
      </c>
      <c r="AS32" s="73"/>
      <c r="AT32" s="73"/>
      <c r="AU32" s="117"/>
      <c r="AV32" s="117"/>
      <c r="AW32" s="117"/>
      <c r="AX32" s="118"/>
      <c r="AY32" s="119"/>
      <c r="AZ32" s="120"/>
      <c r="BA32" s="103"/>
      <c r="BB32" s="130"/>
      <c r="BC32" s="94"/>
      <c r="BD32" s="78"/>
      <c r="BE32" s="78"/>
      <c r="BF32" s="69"/>
      <c r="BG32" s="69"/>
      <c r="BH32" s="70"/>
    </row>
    <row r="33" spans="1:57" ht="41.25" customHeight="1" thickBot="1">
      <c r="A33" s="39">
        <v>1</v>
      </c>
      <c r="B33" s="131" t="s">
        <v>64</v>
      </c>
      <c r="C33" s="41" t="s">
        <v>65</v>
      </c>
      <c r="D33" s="84" t="s">
        <v>52</v>
      </c>
      <c r="E33" s="132">
        <v>2</v>
      </c>
      <c r="F33" s="132">
        <v>1</v>
      </c>
      <c r="G33" s="44">
        <v>45355</v>
      </c>
      <c r="H33" s="45" t="s">
        <v>53</v>
      </c>
      <c r="I33" s="46">
        <v>201</v>
      </c>
      <c r="J33" s="46">
        <f aca="true" t="shared" si="61" ref="J33:J38">$AU$4</f>
        <v>6</v>
      </c>
      <c r="K33" s="331" t="s">
        <v>134</v>
      </c>
      <c r="L33" s="331"/>
      <c r="M33" s="331"/>
      <c r="N33" s="47">
        <f aca="true" t="shared" si="62" ref="N33:N38">BC33</f>
        <v>6</v>
      </c>
      <c r="O33" s="47">
        <f aca="true" t="shared" si="63" ref="O33:O38">$AV$4</f>
        <v>8</v>
      </c>
      <c r="P33" s="47">
        <f aca="true" t="shared" si="64" ref="P33:P38">$AW$4</f>
        <v>3</v>
      </c>
      <c r="Q33" s="48">
        <f t="shared" si="24"/>
        <v>23</v>
      </c>
      <c r="R33" s="49"/>
      <c r="S33" s="50">
        <v>45383</v>
      </c>
      <c r="T33" s="51" t="str">
        <f aca="true" t="shared" si="65" ref="T33:T38">H33</f>
        <v>3-4</v>
      </c>
      <c r="U33" s="51">
        <f aca="true" t="shared" si="66" ref="U33:U38">I33</f>
        <v>201</v>
      </c>
      <c r="V33" s="51">
        <f aca="true" t="shared" si="67" ref="V33:V38">J33</f>
        <v>6</v>
      </c>
      <c r="W33" s="331" t="s">
        <v>135</v>
      </c>
      <c r="X33" s="331"/>
      <c r="Y33" s="331"/>
      <c r="Z33" s="51">
        <f aca="true" t="shared" si="68" ref="Z33:Z38">N33</f>
        <v>6</v>
      </c>
      <c r="AA33" s="52">
        <f aca="true" t="shared" si="69" ref="AA33:AA38">$AV$4</f>
        <v>8</v>
      </c>
      <c r="AB33" s="52">
        <f aca="true" t="shared" si="70" ref="AB33:AB38">$AW$4</f>
        <v>3</v>
      </c>
      <c r="AC33" s="53">
        <f t="shared" si="31"/>
        <v>23</v>
      </c>
      <c r="AD33" s="49"/>
      <c r="AE33" s="95">
        <v>45425</v>
      </c>
      <c r="AF33" s="55" t="str">
        <f aca="true" t="shared" si="71" ref="AF33:AF38">H33</f>
        <v>3-4</v>
      </c>
      <c r="AG33" s="55">
        <f aca="true" t="shared" si="72" ref="AG33:AG38">I33</f>
        <v>201</v>
      </c>
      <c r="AH33" s="55">
        <f aca="true" t="shared" si="73" ref="AH33:AH38">J33</f>
        <v>6</v>
      </c>
      <c r="AI33" s="331" t="s">
        <v>136</v>
      </c>
      <c r="AJ33" s="331"/>
      <c r="AK33" s="331"/>
      <c r="AL33" s="55">
        <f aca="true" t="shared" si="74" ref="AL33:AL38">Z33</f>
        <v>6</v>
      </c>
      <c r="AM33" s="56">
        <f aca="true" t="shared" si="75" ref="AM33:AM38">$AV$4</f>
        <v>8</v>
      </c>
      <c r="AN33" s="56">
        <f aca="true" t="shared" si="76" ref="AN33:AN38">$AW$4+1</f>
        <v>4</v>
      </c>
      <c r="AO33" s="57">
        <f t="shared" si="7"/>
        <v>24</v>
      </c>
      <c r="AP33" s="58">
        <f t="shared" si="8"/>
        <v>70</v>
      </c>
      <c r="AQ33" s="59">
        <f t="shared" si="9"/>
        <v>2</v>
      </c>
      <c r="AR33" s="60">
        <f t="shared" si="10"/>
        <v>1</v>
      </c>
      <c r="AS33" s="73">
        <f aca="true" t="shared" si="77" ref="AS33:AS38">$AS$11</f>
        <v>35</v>
      </c>
      <c r="AT33" s="73">
        <f aca="true" t="shared" si="78" ref="AT33:AT38">$AT$11</f>
        <v>35</v>
      </c>
      <c r="AU33" s="122" t="str">
        <f aca="true" t="shared" si="79" ref="AU33:AU38">TEXT(G33,"ДДДДДДД")</f>
        <v>понедельник</v>
      </c>
      <c r="AV33" s="122" t="str">
        <f aca="true" t="shared" si="80" ref="AV33:AV38">TEXT(S33,"ДДДДДДД")</f>
        <v>понедельник</v>
      </c>
      <c r="AW33" s="122" t="str">
        <f aca="true" t="shared" si="81" ref="AW33:AW38">TEXT(AE33,"ДДДДДДД")</f>
        <v>понедельник</v>
      </c>
      <c r="AX33" s="133">
        <v>5</v>
      </c>
      <c r="AY33" s="124" t="str">
        <f aca="true" t="shared" si="82" ref="AY33:AY38">IF(AX33=3,"5-6",IF(AX33=4,"7-8","9-10"))</f>
        <v>9-10</v>
      </c>
      <c r="AZ33" s="134">
        <v>201</v>
      </c>
      <c r="BA33" s="103">
        <v>107.111</v>
      </c>
      <c r="BB33" s="130" t="s">
        <v>66</v>
      </c>
      <c r="BC33" s="77">
        <f aca="true" t="shared" si="83" ref="BC33:BC38">$BC$11</f>
        <v>6</v>
      </c>
      <c r="BD33" s="78" t="e">
        <f>BD31</f>
        <v>#REF!</v>
      </c>
      <c r="BE33" s="78" t="e">
        <f>BE31</f>
        <v>#REF!</v>
      </c>
    </row>
    <row r="34" spans="1:57" ht="19.5" customHeight="1" thickBot="1">
      <c r="A34" s="39">
        <v>2</v>
      </c>
      <c r="B34" s="131" t="s">
        <v>67</v>
      </c>
      <c r="C34" s="41" t="s">
        <v>42</v>
      </c>
      <c r="D34" s="84" t="s">
        <v>68</v>
      </c>
      <c r="E34" s="132">
        <v>2</v>
      </c>
      <c r="F34" s="132">
        <v>1</v>
      </c>
      <c r="G34" s="135">
        <v>45357</v>
      </c>
      <c r="H34" s="45" t="s">
        <v>53</v>
      </c>
      <c r="I34" s="46">
        <v>210</v>
      </c>
      <c r="J34" s="46">
        <f t="shared" si="61"/>
        <v>6</v>
      </c>
      <c r="K34" s="331" t="s">
        <v>134</v>
      </c>
      <c r="L34" s="331"/>
      <c r="M34" s="331"/>
      <c r="N34" s="47">
        <f t="shared" si="62"/>
        <v>6</v>
      </c>
      <c r="O34" s="47">
        <f t="shared" si="63"/>
        <v>8</v>
      </c>
      <c r="P34" s="47">
        <f t="shared" si="64"/>
        <v>3</v>
      </c>
      <c r="Q34" s="48">
        <f t="shared" si="24"/>
        <v>23</v>
      </c>
      <c r="R34" s="49"/>
      <c r="S34" s="50">
        <v>45385</v>
      </c>
      <c r="T34" s="51" t="str">
        <f t="shared" si="65"/>
        <v>3-4</v>
      </c>
      <c r="U34" s="51">
        <f t="shared" si="66"/>
        <v>210</v>
      </c>
      <c r="V34" s="51">
        <f t="shared" si="67"/>
        <v>6</v>
      </c>
      <c r="W34" s="331" t="s">
        <v>135</v>
      </c>
      <c r="X34" s="331"/>
      <c r="Y34" s="331"/>
      <c r="Z34" s="51">
        <f t="shared" si="68"/>
        <v>6</v>
      </c>
      <c r="AA34" s="52">
        <f t="shared" si="69"/>
        <v>8</v>
      </c>
      <c r="AB34" s="52">
        <f t="shared" si="70"/>
        <v>3</v>
      </c>
      <c r="AC34" s="53">
        <f t="shared" si="31"/>
        <v>23</v>
      </c>
      <c r="AD34" s="49"/>
      <c r="AE34" s="95">
        <v>45427</v>
      </c>
      <c r="AF34" s="55" t="str">
        <f t="shared" si="71"/>
        <v>3-4</v>
      </c>
      <c r="AG34" s="55">
        <f t="shared" si="72"/>
        <v>210</v>
      </c>
      <c r="AH34" s="55">
        <f t="shared" si="73"/>
        <v>6</v>
      </c>
      <c r="AI34" s="331" t="s">
        <v>136</v>
      </c>
      <c r="AJ34" s="331"/>
      <c r="AK34" s="331"/>
      <c r="AL34" s="55">
        <f t="shared" si="74"/>
        <v>6</v>
      </c>
      <c r="AM34" s="56">
        <f t="shared" si="75"/>
        <v>8</v>
      </c>
      <c r="AN34" s="56">
        <f t="shared" si="76"/>
        <v>4</v>
      </c>
      <c r="AO34" s="57">
        <f t="shared" si="7"/>
        <v>24</v>
      </c>
      <c r="AP34" s="58">
        <f t="shared" si="8"/>
        <v>70</v>
      </c>
      <c r="AQ34" s="59">
        <f t="shared" si="9"/>
        <v>2</v>
      </c>
      <c r="AR34" s="60">
        <f t="shared" si="10"/>
        <v>1</v>
      </c>
      <c r="AS34" s="73">
        <f t="shared" si="77"/>
        <v>35</v>
      </c>
      <c r="AT34" s="73">
        <f t="shared" si="78"/>
        <v>35</v>
      </c>
      <c r="AU34" s="62" t="str">
        <f t="shared" si="79"/>
        <v>среда</v>
      </c>
      <c r="AV34" s="62" t="str">
        <f t="shared" si="80"/>
        <v>среда</v>
      </c>
      <c r="AW34" s="62" t="str">
        <f t="shared" si="81"/>
        <v>среда</v>
      </c>
      <c r="AX34" s="74">
        <v>5</v>
      </c>
      <c r="AY34" s="64" t="str">
        <f t="shared" si="82"/>
        <v>9-10</v>
      </c>
      <c r="AZ34" s="65">
        <v>201</v>
      </c>
      <c r="BA34" s="75">
        <f aca="true" t="shared" si="84" ref="BA34:BB38">BA33</f>
        <v>107.111</v>
      </c>
      <c r="BB34" s="76" t="str">
        <f t="shared" si="84"/>
        <v>15.50-17.00</v>
      </c>
      <c r="BC34" s="77">
        <f t="shared" si="83"/>
        <v>6</v>
      </c>
      <c r="BD34" s="78" t="e">
        <f>BD33</f>
        <v>#REF!</v>
      </c>
      <c r="BE34" s="78" t="e">
        <f>BE33</f>
        <v>#REF!</v>
      </c>
    </row>
    <row r="35" spans="1:57" ht="32.25" customHeight="1" thickBot="1">
      <c r="A35" s="39">
        <v>3</v>
      </c>
      <c r="B35" s="136" t="s">
        <v>69</v>
      </c>
      <c r="C35" s="41" t="s">
        <v>42</v>
      </c>
      <c r="D35" s="84" t="s">
        <v>70</v>
      </c>
      <c r="E35" s="132">
        <v>2</v>
      </c>
      <c r="F35" s="132">
        <v>1</v>
      </c>
      <c r="G35" s="44">
        <v>45348</v>
      </c>
      <c r="H35" s="45" t="s">
        <v>47</v>
      </c>
      <c r="I35" s="46">
        <v>112</v>
      </c>
      <c r="J35" s="46">
        <f t="shared" si="61"/>
        <v>6</v>
      </c>
      <c r="K35" s="331" t="s">
        <v>134</v>
      </c>
      <c r="L35" s="331"/>
      <c r="M35" s="331"/>
      <c r="N35" s="47">
        <f t="shared" si="62"/>
        <v>6</v>
      </c>
      <c r="O35" s="47">
        <f t="shared" si="63"/>
        <v>8</v>
      </c>
      <c r="P35" s="47">
        <f t="shared" si="64"/>
        <v>3</v>
      </c>
      <c r="Q35" s="48">
        <f t="shared" si="24"/>
        <v>23</v>
      </c>
      <c r="R35" s="49"/>
      <c r="S35" s="50">
        <v>45390</v>
      </c>
      <c r="T35" s="51" t="str">
        <f t="shared" si="65"/>
        <v>5-6</v>
      </c>
      <c r="U35" s="51">
        <f t="shared" si="66"/>
        <v>112</v>
      </c>
      <c r="V35" s="51">
        <f t="shared" si="67"/>
        <v>6</v>
      </c>
      <c r="W35" s="331" t="s">
        <v>135</v>
      </c>
      <c r="X35" s="331"/>
      <c r="Y35" s="331"/>
      <c r="Z35" s="51">
        <f t="shared" si="68"/>
        <v>6</v>
      </c>
      <c r="AA35" s="52">
        <f t="shared" si="69"/>
        <v>8</v>
      </c>
      <c r="AB35" s="52">
        <f t="shared" si="70"/>
        <v>3</v>
      </c>
      <c r="AC35" s="53">
        <f t="shared" si="31"/>
        <v>23</v>
      </c>
      <c r="AD35" s="49"/>
      <c r="AE35" s="95">
        <v>45432</v>
      </c>
      <c r="AF35" s="55" t="str">
        <f t="shared" si="71"/>
        <v>5-6</v>
      </c>
      <c r="AG35" s="55">
        <f t="shared" si="72"/>
        <v>112</v>
      </c>
      <c r="AH35" s="55">
        <f t="shared" si="73"/>
        <v>6</v>
      </c>
      <c r="AI35" s="331" t="s">
        <v>136</v>
      </c>
      <c r="AJ35" s="331"/>
      <c r="AK35" s="331"/>
      <c r="AL35" s="55">
        <f t="shared" si="74"/>
        <v>6</v>
      </c>
      <c r="AM35" s="56">
        <f t="shared" si="75"/>
        <v>8</v>
      </c>
      <c r="AN35" s="56">
        <f t="shared" si="76"/>
        <v>4</v>
      </c>
      <c r="AO35" s="57">
        <f t="shared" si="7"/>
        <v>24</v>
      </c>
      <c r="AP35" s="58">
        <f t="shared" si="8"/>
        <v>70</v>
      </c>
      <c r="AQ35" s="59">
        <f t="shared" si="9"/>
        <v>2</v>
      </c>
      <c r="AR35" s="60">
        <f t="shared" si="10"/>
        <v>1</v>
      </c>
      <c r="AS35" s="73">
        <f t="shared" si="77"/>
        <v>35</v>
      </c>
      <c r="AT35" s="73">
        <f t="shared" si="78"/>
        <v>35</v>
      </c>
      <c r="AU35" s="62" t="str">
        <f t="shared" si="79"/>
        <v>понедельник</v>
      </c>
      <c r="AV35" s="62" t="str">
        <f t="shared" si="80"/>
        <v>понедельник</v>
      </c>
      <c r="AW35" s="62" t="str">
        <f t="shared" si="81"/>
        <v>понедельник</v>
      </c>
      <c r="AX35" s="74">
        <v>5</v>
      </c>
      <c r="AY35" s="64" t="str">
        <f t="shared" si="82"/>
        <v>9-10</v>
      </c>
      <c r="AZ35" s="65">
        <v>201</v>
      </c>
      <c r="BA35" s="75">
        <f t="shared" si="84"/>
        <v>107.111</v>
      </c>
      <c r="BB35" s="76" t="str">
        <f t="shared" si="84"/>
        <v>15.50-17.00</v>
      </c>
      <c r="BC35" s="77">
        <f t="shared" si="83"/>
        <v>6</v>
      </c>
      <c r="BD35" s="78" t="e">
        <f aca="true" t="shared" si="85" ref="BD35:BE38">BD33</f>
        <v>#REF!</v>
      </c>
      <c r="BE35" s="78" t="e">
        <f t="shared" si="85"/>
        <v>#REF!</v>
      </c>
    </row>
    <row r="36" spans="1:57" ht="19.5" customHeight="1" thickBot="1">
      <c r="A36" s="39">
        <v>4</v>
      </c>
      <c r="B36" s="136" t="s">
        <v>71</v>
      </c>
      <c r="C36" s="41" t="s">
        <v>42</v>
      </c>
      <c r="D36" s="84" t="s">
        <v>72</v>
      </c>
      <c r="E36" s="132">
        <v>2</v>
      </c>
      <c r="F36" s="132">
        <v>1</v>
      </c>
      <c r="G36" s="44">
        <v>45356</v>
      </c>
      <c r="H36" s="45" t="s">
        <v>53</v>
      </c>
      <c r="I36" s="46">
        <v>105</v>
      </c>
      <c r="J36" s="46">
        <f t="shared" si="61"/>
        <v>6</v>
      </c>
      <c r="K36" s="331" t="s">
        <v>134</v>
      </c>
      <c r="L36" s="331"/>
      <c r="M36" s="331"/>
      <c r="N36" s="47">
        <f t="shared" si="62"/>
        <v>6</v>
      </c>
      <c r="O36" s="47">
        <f t="shared" si="63"/>
        <v>8</v>
      </c>
      <c r="P36" s="47">
        <f t="shared" si="64"/>
        <v>3</v>
      </c>
      <c r="Q36" s="48">
        <f t="shared" si="24"/>
        <v>23</v>
      </c>
      <c r="R36" s="49"/>
      <c r="S36" s="50">
        <v>45384</v>
      </c>
      <c r="T36" s="51" t="str">
        <f t="shared" si="65"/>
        <v>3-4</v>
      </c>
      <c r="U36" s="51">
        <f t="shared" si="66"/>
        <v>105</v>
      </c>
      <c r="V36" s="51">
        <f t="shared" si="67"/>
        <v>6</v>
      </c>
      <c r="W36" s="331" t="s">
        <v>135</v>
      </c>
      <c r="X36" s="331"/>
      <c r="Y36" s="331"/>
      <c r="Z36" s="51">
        <f t="shared" si="68"/>
        <v>6</v>
      </c>
      <c r="AA36" s="52">
        <f t="shared" si="69"/>
        <v>8</v>
      </c>
      <c r="AB36" s="52">
        <f t="shared" si="70"/>
        <v>3</v>
      </c>
      <c r="AC36" s="53">
        <f t="shared" si="31"/>
        <v>23</v>
      </c>
      <c r="AD36" s="49"/>
      <c r="AE36" s="95">
        <v>45426</v>
      </c>
      <c r="AF36" s="55" t="str">
        <f t="shared" si="71"/>
        <v>3-4</v>
      </c>
      <c r="AG36" s="55">
        <f t="shared" si="72"/>
        <v>105</v>
      </c>
      <c r="AH36" s="55">
        <f t="shared" si="73"/>
        <v>6</v>
      </c>
      <c r="AI36" s="331" t="s">
        <v>136</v>
      </c>
      <c r="AJ36" s="331"/>
      <c r="AK36" s="331"/>
      <c r="AL36" s="55">
        <f t="shared" si="74"/>
        <v>6</v>
      </c>
      <c r="AM36" s="56">
        <f t="shared" si="75"/>
        <v>8</v>
      </c>
      <c r="AN36" s="56">
        <f t="shared" si="76"/>
        <v>4</v>
      </c>
      <c r="AO36" s="57">
        <f t="shared" si="7"/>
        <v>24</v>
      </c>
      <c r="AP36" s="58">
        <f t="shared" si="8"/>
        <v>70</v>
      </c>
      <c r="AQ36" s="59">
        <f t="shared" si="9"/>
        <v>2</v>
      </c>
      <c r="AR36" s="60">
        <f t="shared" si="10"/>
        <v>1</v>
      </c>
      <c r="AS36" s="73">
        <f t="shared" si="77"/>
        <v>35</v>
      </c>
      <c r="AT36" s="73">
        <f t="shared" si="78"/>
        <v>35</v>
      </c>
      <c r="AU36" s="62" t="str">
        <f t="shared" si="79"/>
        <v>вторник</v>
      </c>
      <c r="AV36" s="62" t="str">
        <f t="shared" si="80"/>
        <v>вторник</v>
      </c>
      <c r="AW36" s="62" t="str">
        <f t="shared" si="81"/>
        <v>вторник</v>
      </c>
      <c r="AX36" s="74">
        <v>4</v>
      </c>
      <c r="AY36" s="64" t="str">
        <f t="shared" si="82"/>
        <v>7-8</v>
      </c>
      <c r="AZ36" s="65">
        <v>201</v>
      </c>
      <c r="BA36" s="75">
        <f t="shared" si="84"/>
        <v>107.111</v>
      </c>
      <c r="BB36" s="76" t="str">
        <f t="shared" si="84"/>
        <v>15.50-17.00</v>
      </c>
      <c r="BC36" s="77">
        <f t="shared" si="83"/>
        <v>6</v>
      </c>
      <c r="BD36" s="78" t="e">
        <f t="shared" si="85"/>
        <v>#REF!</v>
      </c>
      <c r="BE36" s="78" t="e">
        <f t="shared" si="85"/>
        <v>#REF!</v>
      </c>
    </row>
    <row r="37" spans="1:57" ht="35.25" customHeight="1" thickBot="1">
      <c r="A37" s="39">
        <v>5</v>
      </c>
      <c r="B37" s="136" t="s">
        <v>73</v>
      </c>
      <c r="C37" s="41" t="s">
        <v>65</v>
      </c>
      <c r="D37" s="84" t="s">
        <v>130</v>
      </c>
      <c r="E37" s="132">
        <v>2</v>
      </c>
      <c r="F37" s="132">
        <v>1</v>
      </c>
      <c r="G37" s="44">
        <v>45349</v>
      </c>
      <c r="H37" s="45" t="s">
        <v>47</v>
      </c>
      <c r="I37" s="46">
        <v>311</v>
      </c>
      <c r="J37" s="46">
        <f t="shared" si="61"/>
        <v>6</v>
      </c>
      <c r="K37" s="331" t="s">
        <v>134</v>
      </c>
      <c r="L37" s="331"/>
      <c r="M37" s="331"/>
      <c r="N37" s="47">
        <f t="shared" si="62"/>
        <v>6</v>
      </c>
      <c r="O37" s="47">
        <f t="shared" si="63"/>
        <v>8</v>
      </c>
      <c r="P37" s="47">
        <f t="shared" si="64"/>
        <v>3</v>
      </c>
      <c r="Q37" s="48">
        <f t="shared" si="24"/>
        <v>23</v>
      </c>
      <c r="R37" s="49"/>
      <c r="S37" s="50">
        <v>45391</v>
      </c>
      <c r="T37" s="51" t="str">
        <f t="shared" si="65"/>
        <v>5-6</v>
      </c>
      <c r="U37" s="51">
        <f t="shared" si="66"/>
        <v>311</v>
      </c>
      <c r="V37" s="51">
        <f t="shared" si="67"/>
        <v>6</v>
      </c>
      <c r="W37" s="331" t="s">
        <v>135</v>
      </c>
      <c r="X37" s="331"/>
      <c r="Y37" s="331"/>
      <c r="Z37" s="51">
        <f t="shared" si="68"/>
        <v>6</v>
      </c>
      <c r="AA37" s="52">
        <f t="shared" si="69"/>
        <v>8</v>
      </c>
      <c r="AB37" s="52">
        <f t="shared" si="70"/>
        <v>3</v>
      </c>
      <c r="AC37" s="53">
        <f t="shared" si="31"/>
        <v>23</v>
      </c>
      <c r="AD37" s="49"/>
      <c r="AE37" s="95">
        <v>45426</v>
      </c>
      <c r="AF37" s="55" t="str">
        <f t="shared" si="71"/>
        <v>5-6</v>
      </c>
      <c r="AG37" s="55">
        <f t="shared" si="72"/>
        <v>311</v>
      </c>
      <c r="AH37" s="55">
        <f t="shared" si="73"/>
        <v>6</v>
      </c>
      <c r="AI37" s="331" t="s">
        <v>136</v>
      </c>
      <c r="AJ37" s="331"/>
      <c r="AK37" s="331"/>
      <c r="AL37" s="55">
        <f t="shared" si="74"/>
        <v>6</v>
      </c>
      <c r="AM37" s="56">
        <f t="shared" si="75"/>
        <v>8</v>
      </c>
      <c r="AN37" s="56">
        <f t="shared" si="76"/>
        <v>4</v>
      </c>
      <c r="AO37" s="57">
        <f t="shared" si="7"/>
        <v>24</v>
      </c>
      <c r="AP37" s="58">
        <f t="shared" si="8"/>
        <v>70</v>
      </c>
      <c r="AQ37" s="59">
        <f t="shared" si="9"/>
        <v>2</v>
      </c>
      <c r="AR37" s="60">
        <f t="shared" si="10"/>
        <v>1</v>
      </c>
      <c r="AS37" s="73">
        <f t="shared" si="77"/>
        <v>35</v>
      </c>
      <c r="AT37" s="73">
        <f t="shared" si="78"/>
        <v>35</v>
      </c>
      <c r="AU37" s="62" t="str">
        <f t="shared" si="79"/>
        <v>вторник</v>
      </c>
      <c r="AV37" s="62" t="str">
        <f t="shared" si="80"/>
        <v>вторник</v>
      </c>
      <c r="AW37" s="62" t="str">
        <f t="shared" si="81"/>
        <v>вторник</v>
      </c>
      <c r="AX37" s="74">
        <v>5</v>
      </c>
      <c r="AY37" s="64" t="str">
        <f t="shared" si="82"/>
        <v>9-10</v>
      </c>
      <c r="AZ37" s="65">
        <v>201</v>
      </c>
      <c r="BA37" s="75">
        <f t="shared" si="84"/>
        <v>107.111</v>
      </c>
      <c r="BB37" s="76" t="str">
        <f t="shared" si="84"/>
        <v>15.50-17.00</v>
      </c>
      <c r="BC37" s="77">
        <f t="shared" si="83"/>
        <v>6</v>
      </c>
      <c r="BD37" s="78" t="e">
        <f t="shared" si="85"/>
        <v>#REF!</v>
      </c>
      <c r="BE37" s="78" t="e">
        <f t="shared" si="85"/>
        <v>#REF!</v>
      </c>
    </row>
    <row r="38" spans="1:57" ht="50.25" customHeight="1" thickBot="1">
      <c r="A38" s="39">
        <v>6</v>
      </c>
      <c r="B38" s="136" t="s">
        <v>74</v>
      </c>
      <c r="C38" s="41" t="s">
        <v>49</v>
      </c>
      <c r="D38" s="84" t="s">
        <v>75</v>
      </c>
      <c r="E38" s="132">
        <v>2</v>
      </c>
      <c r="F38" s="132">
        <v>1</v>
      </c>
      <c r="G38" s="44">
        <v>45348</v>
      </c>
      <c r="H38" s="45" t="s">
        <v>53</v>
      </c>
      <c r="I38" s="46">
        <v>201</v>
      </c>
      <c r="J38" s="46">
        <f t="shared" si="61"/>
        <v>6</v>
      </c>
      <c r="K38" s="331" t="s">
        <v>134</v>
      </c>
      <c r="L38" s="331"/>
      <c r="M38" s="331"/>
      <c r="N38" s="47">
        <f t="shared" si="62"/>
        <v>6</v>
      </c>
      <c r="O38" s="47">
        <f t="shared" si="63"/>
        <v>8</v>
      </c>
      <c r="P38" s="47">
        <f t="shared" si="64"/>
        <v>3</v>
      </c>
      <c r="Q38" s="48">
        <f t="shared" si="24"/>
        <v>23</v>
      </c>
      <c r="R38" s="49"/>
      <c r="S38" s="50">
        <v>45390</v>
      </c>
      <c r="T38" s="51" t="str">
        <f t="shared" si="65"/>
        <v>3-4</v>
      </c>
      <c r="U38" s="51">
        <f t="shared" si="66"/>
        <v>201</v>
      </c>
      <c r="V38" s="51">
        <f t="shared" si="67"/>
        <v>6</v>
      </c>
      <c r="W38" s="331" t="s">
        <v>135</v>
      </c>
      <c r="X38" s="331"/>
      <c r="Y38" s="331"/>
      <c r="Z38" s="51">
        <f t="shared" si="68"/>
        <v>6</v>
      </c>
      <c r="AA38" s="52">
        <f t="shared" si="69"/>
        <v>8</v>
      </c>
      <c r="AB38" s="52">
        <f t="shared" si="70"/>
        <v>3</v>
      </c>
      <c r="AC38" s="53">
        <f t="shared" si="31"/>
        <v>23</v>
      </c>
      <c r="AD38" s="49"/>
      <c r="AE38" s="95">
        <v>45432</v>
      </c>
      <c r="AF38" s="55" t="str">
        <f t="shared" si="71"/>
        <v>3-4</v>
      </c>
      <c r="AG38" s="55">
        <f t="shared" si="72"/>
        <v>201</v>
      </c>
      <c r="AH38" s="55">
        <f t="shared" si="73"/>
        <v>6</v>
      </c>
      <c r="AI38" s="331" t="s">
        <v>136</v>
      </c>
      <c r="AJ38" s="331"/>
      <c r="AK38" s="331"/>
      <c r="AL38" s="55">
        <f t="shared" si="74"/>
        <v>6</v>
      </c>
      <c r="AM38" s="56">
        <f t="shared" si="75"/>
        <v>8</v>
      </c>
      <c r="AN38" s="56">
        <f t="shared" si="76"/>
        <v>4</v>
      </c>
      <c r="AO38" s="57">
        <f t="shared" si="7"/>
        <v>24</v>
      </c>
      <c r="AP38" s="58">
        <f t="shared" si="8"/>
        <v>70</v>
      </c>
      <c r="AQ38" s="87">
        <f t="shared" si="9"/>
        <v>2</v>
      </c>
      <c r="AR38" s="60">
        <f t="shared" si="10"/>
        <v>1</v>
      </c>
      <c r="AS38" s="73">
        <f t="shared" si="77"/>
        <v>35</v>
      </c>
      <c r="AT38" s="73">
        <f t="shared" si="78"/>
        <v>35</v>
      </c>
      <c r="AU38" s="88" t="str">
        <f t="shared" si="79"/>
        <v>понедельник</v>
      </c>
      <c r="AV38" s="88" t="str">
        <f t="shared" si="80"/>
        <v>понедельник</v>
      </c>
      <c r="AW38" s="88" t="str">
        <f t="shared" si="81"/>
        <v>понедельник</v>
      </c>
      <c r="AX38" s="89">
        <v>5</v>
      </c>
      <c r="AY38" s="90" t="str">
        <f t="shared" si="82"/>
        <v>9-10</v>
      </c>
      <c r="AZ38" s="91">
        <v>201</v>
      </c>
      <c r="BA38" s="75">
        <f t="shared" si="84"/>
        <v>107.111</v>
      </c>
      <c r="BB38" s="76" t="str">
        <f t="shared" si="84"/>
        <v>15.50-17.00</v>
      </c>
      <c r="BC38" s="94">
        <f t="shared" si="83"/>
        <v>6</v>
      </c>
      <c r="BD38" s="78" t="e">
        <f t="shared" si="85"/>
        <v>#REF!</v>
      </c>
      <c r="BE38" s="78" t="e">
        <f t="shared" si="85"/>
        <v>#REF!</v>
      </c>
    </row>
    <row r="39" spans="1:57" ht="118.5" customHeight="1" thickBot="1">
      <c r="A39" s="39">
        <v>7</v>
      </c>
      <c r="B39" s="137" t="s">
        <v>63</v>
      </c>
      <c r="C39" s="109" t="s">
        <v>42</v>
      </c>
      <c r="D39" s="284" t="s">
        <v>124</v>
      </c>
      <c r="E39" s="43">
        <v>2</v>
      </c>
      <c r="F39" s="43">
        <v>1</v>
      </c>
      <c r="G39" s="333" t="s">
        <v>131</v>
      </c>
      <c r="H39" s="333"/>
      <c r="I39" s="333"/>
      <c r="J39" s="333"/>
      <c r="K39" s="333"/>
      <c r="L39" s="333"/>
      <c r="M39" s="333"/>
      <c r="N39" s="333"/>
      <c r="O39" s="111">
        <v>20</v>
      </c>
      <c r="P39" s="111">
        <v>3</v>
      </c>
      <c r="Q39" s="112">
        <f t="shared" si="24"/>
        <v>23</v>
      </c>
      <c r="R39" s="43"/>
      <c r="S39" s="337" t="s">
        <v>132</v>
      </c>
      <c r="T39" s="337"/>
      <c r="U39" s="337"/>
      <c r="V39" s="337"/>
      <c r="W39" s="337"/>
      <c r="X39" s="337"/>
      <c r="Y39" s="337"/>
      <c r="Z39" s="337"/>
      <c r="AA39" s="113">
        <v>20</v>
      </c>
      <c r="AB39" s="113">
        <v>3</v>
      </c>
      <c r="AC39" s="114">
        <f t="shared" si="31"/>
        <v>23</v>
      </c>
      <c r="AD39" s="115"/>
      <c r="AE39" s="336" t="s">
        <v>133</v>
      </c>
      <c r="AF39" s="336"/>
      <c r="AG39" s="336"/>
      <c r="AH39" s="336"/>
      <c r="AI39" s="336"/>
      <c r="AJ39" s="336"/>
      <c r="AK39" s="336"/>
      <c r="AL39" s="336"/>
      <c r="AM39" s="116">
        <v>20</v>
      </c>
      <c r="AN39" s="116">
        <v>4</v>
      </c>
      <c r="AO39" s="57">
        <f t="shared" si="7"/>
        <v>24</v>
      </c>
      <c r="AP39" s="58">
        <f t="shared" si="8"/>
        <v>70</v>
      </c>
      <c r="AQ39" s="87"/>
      <c r="AR39" s="60"/>
      <c r="AS39" s="73"/>
      <c r="AT39" s="73"/>
      <c r="AU39" s="88"/>
      <c r="AV39" s="88"/>
      <c r="AW39" s="88"/>
      <c r="AX39" s="89"/>
      <c r="AY39" s="90"/>
      <c r="AZ39" s="91"/>
      <c r="BA39" s="75"/>
      <c r="BB39" s="76"/>
      <c r="BC39" s="94"/>
      <c r="BD39" s="78"/>
      <c r="BE39" s="78"/>
    </row>
    <row r="40" spans="1:57" ht="63.75" customHeight="1" thickBot="1">
      <c r="A40" s="39">
        <v>8</v>
      </c>
      <c r="B40" s="40" t="s">
        <v>41</v>
      </c>
      <c r="C40" s="41" t="s">
        <v>49</v>
      </c>
      <c r="D40" s="42" t="s">
        <v>121</v>
      </c>
      <c r="E40" s="43">
        <v>2</v>
      </c>
      <c r="F40" s="43">
        <v>1</v>
      </c>
      <c r="G40" s="44">
        <v>45352</v>
      </c>
      <c r="H40" s="45" t="s">
        <v>53</v>
      </c>
      <c r="I40" s="46" t="s">
        <v>77</v>
      </c>
      <c r="J40" s="46">
        <f>$AU$4</f>
        <v>6</v>
      </c>
      <c r="K40" s="331" t="s">
        <v>134</v>
      </c>
      <c r="L40" s="331"/>
      <c r="M40" s="331"/>
      <c r="N40" s="47">
        <v>6</v>
      </c>
      <c r="O40" s="47">
        <f>$AV$4</f>
        <v>8</v>
      </c>
      <c r="P40" s="47">
        <f>$AW$4</f>
        <v>3</v>
      </c>
      <c r="Q40" s="48">
        <f>SUM(N40:P40)+J40</f>
        <v>23</v>
      </c>
      <c r="R40" s="49"/>
      <c r="S40" s="50">
        <v>45387</v>
      </c>
      <c r="T40" s="51" t="str">
        <f aca="true" t="shared" si="86" ref="T40:V42">H40</f>
        <v>3-4</v>
      </c>
      <c r="U40" s="51" t="str">
        <f t="shared" si="86"/>
        <v>206,204,112</v>
      </c>
      <c r="V40" s="51">
        <f t="shared" si="86"/>
        <v>6</v>
      </c>
      <c r="W40" s="331" t="s">
        <v>135</v>
      </c>
      <c r="X40" s="331"/>
      <c r="Y40" s="331"/>
      <c r="Z40" s="51">
        <f>N40</f>
        <v>6</v>
      </c>
      <c r="AA40" s="52">
        <f>$AV$4</f>
        <v>8</v>
      </c>
      <c r="AB40" s="52">
        <f>$AW$4</f>
        <v>3</v>
      </c>
      <c r="AC40" s="53">
        <f>SUM(Z40:AB40)+V40</f>
        <v>23</v>
      </c>
      <c r="AD40" s="49"/>
      <c r="AE40" s="54">
        <v>45429</v>
      </c>
      <c r="AF40" s="55" t="str">
        <f aca="true" t="shared" si="87" ref="AF40:AF48">H40</f>
        <v>3-4</v>
      </c>
      <c r="AG40" s="55" t="str">
        <f aca="true" t="shared" si="88" ref="AG40:AG48">I40</f>
        <v>206,204,112</v>
      </c>
      <c r="AH40" s="55">
        <f aca="true" t="shared" si="89" ref="AH40:AH48">J40</f>
        <v>6</v>
      </c>
      <c r="AI40" s="331" t="s">
        <v>136</v>
      </c>
      <c r="AJ40" s="331"/>
      <c r="AK40" s="331"/>
      <c r="AL40" s="55">
        <f aca="true" t="shared" si="90" ref="AL40:AL48">Z40</f>
        <v>6</v>
      </c>
      <c r="AM40" s="56">
        <f aca="true" t="shared" si="91" ref="AM40:AM48">$AV$4</f>
        <v>8</v>
      </c>
      <c r="AN40" s="56">
        <f aca="true" t="shared" si="92" ref="AN40:AN48">$AW$4+1</f>
        <v>4</v>
      </c>
      <c r="AO40" s="57">
        <f t="shared" si="7"/>
        <v>24</v>
      </c>
      <c r="AP40" s="58">
        <f t="shared" si="8"/>
        <v>70</v>
      </c>
      <c r="AQ40" s="87"/>
      <c r="AR40" s="60"/>
      <c r="AS40" s="73"/>
      <c r="AT40" s="73"/>
      <c r="AU40" s="88"/>
      <c r="AV40" s="88"/>
      <c r="AW40" s="88"/>
      <c r="AX40" s="89"/>
      <c r="AY40" s="90"/>
      <c r="AZ40" s="91"/>
      <c r="BA40" s="75"/>
      <c r="BB40" s="76"/>
      <c r="BC40" s="94"/>
      <c r="BD40" s="78"/>
      <c r="BE40" s="78"/>
    </row>
    <row r="41" spans="1:57" ht="36.75" customHeight="1" thickBot="1">
      <c r="A41" s="39">
        <v>9</v>
      </c>
      <c r="B41" s="40" t="s">
        <v>78</v>
      </c>
      <c r="C41" s="140" t="s">
        <v>42</v>
      </c>
      <c r="D41" s="42" t="s">
        <v>79</v>
      </c>
      <c r="E41" s="43">
        <v>2</v>
      </c>
      <c r="F41" s="43">
        <v>1</v>
      </c>
      <c r="G41" s="44">
        <v>45350</v>
      </c>
      <c r="H41" s="45" t="s">
        <v>47</v>
      </c>
      <c r="I41" s="46">
        <v>102</v>
      </c>
      <c r="J41" s="46">
        <f>$AU$4</f>
        <v>6</v>
      </c>
      <c r="K41" s="331" t="s">
        <v>134</v>
      </c>
      <c r="L41" s="331"/>
      <c r="M41" s="331"/>
      <c r="N41" s="47">
        <v>6</v>
      </c>
      <c r="O41" s="47">
        <f>$AV$4</f>
        <v>8</v>
      </c>
      <c r="P41" s="47">
        <f>$AW$4</f>
        <v>3</v>
      </c>
      <c r="Q41" s="48">
        <f>SUM(N41:P41)+J41</f>
        <v>23</v>
      </c>
      <c r="R41" s="49"/>
      <c r="S41" s="80">
        <v>45392</v>
      </c>
      <c r="T41" s="51" t="str">
        <f t="shared" si="86"/>
        <v>5-6</v>
      </c>
      <c r="U41" s="51">
        <f t="shared" si="86"/>
        <v>102</v>
      </c>
      <c r="V41" s="51">
        <f t="shared" si="86"/>
        <v>6</v>
      </c>
      <c r="W41" s="331" t="s">
        <v>135</v>
      </c>
      <c r="X41" s="331"/>
      <c r="Y41" s="331"/>
      <c r="Z41" s="51">
        <v>6</v>
      </c>
      <c r="AA41" s="52">
        <f>$AV$4</f>
        <v>8</v>
      </c>
      <c r="AB41" s="52">
        <f>$AW$4</f>
        <v>3</v>
      </c>
      <c r="AC41" s="53">
        <f>SUM(Z41:AB41)+V41</f>
        <v>23</v>
      </c>
      <c r="AD41" s="49"/>
      <c r="AE41" s="285">
        <v>45434</v>
      </c>
      <c r="AF41" s="286" t="str">
        <f t="shared" si="87"/>
        <v>5-6</v>
      </c>
      <c r="AG41" s="55">
        <f t="shared" si="88"/>
        <v>102</v>
      </c>
      <c r="AH41" s="55">
        <f t="shared" si="89"/>
        <v>6</v>
      </c>
      <c r="AI41" s="331" t="s">
        <v>136</v>
      </c>
      <c r="AJ41" s="331"/>
      <c r="AK41" s="331"/>
      <c r="AL41" s="55">
        <f t="shared" si="90"/>
        <v>6</v>
      </c>
      <c r="AM41" s="56">
        <f t="shared" si="91"/>
        <v>8</v>
      </c>
      <c r="AN41" s="56">
        <f t="shared" si="92"/>
        <v>4</v>
      </c>
      <c r="AO41" s="57">
        <f t="shared" si="7"/>
        <v>24</v>
      </c>
      <c r="AP41" s="58">
        <f t="shared" si="8"/>
        <v>70</v>
      </c>
      <c r="AQ41" s="87"/>
      <c r="AR41" s="60"/>
      <c r="AS41" s="73"/>
      <c r="AT41" s="73"/>
      <c r="AU41" s="88"/>
      <c r="AV41" s="88"/>
      <c r="AW41" s="88"/>
      <c r="AX41" s="89"/>
      <c r="AY41" s="90"/>
      <c r="AZ41" s="91"/>
      <c r="BA41" s="75"/>
      <c r="BB41" s="76"/>
      <c r="BC41" s="94"/>
      <c r="BD41" s="78"/>
      <c r="BE41" s="78"/>
    </row>
    <row r="42" spans="1:57" s="157" customFormat="1" ht="42" customHeight="1" thickBot="1">
      <c r="A42" s="138">
        <v>10</v>
      </c>
      <c r="B42" s="139" t="s">
        <v>80</v>
      </c>
      <c r="C42" s="160" t="s">
        <v>65</v>
      </c>
      <c r="D42" s="141" t="s">
        <v>81</v>
      </c>
      <c r="E42" s="142">
        <v>2</v>
      </c>
      <c r="F42" s="142">
        <v>1</v>
      </c>
      <c r="G42" s="44">
        <v>45352</v>
      </c>
      <c r="H42" s="45" t="s">
        <v>47</v>
      </c>
      <c r="I42" s="46">
        <v>103</v>
      </c>
      <c r="J42" s="46">
        <f>$AU$4</f>
        <v>6</v>
      </c>
      <c r="K42" s="331" t="s">
        <v>134</v>
      </c>
      <c r="L42" s="331"/>
      <c r="M42" s="331"/>
      <c r="N42" s="47">
        <f>BC42</f>
        <v>6</v>
      </c>
      <c r="O42" s="47">
        <f>$AV$4</f>
        <v>8</v>
      </c>
      <c r="P42" s="47">
        <f>$AW$4</f>
        <v>3</v>
      </c>
      <c r="Q42" s="48">
        <f>SUM(N42:P42)+J42</f>
        <v>23</v>
      </c>
      <c r="R42" s="49"/>
      <c r="S42" s="50">
        <v>45387</v>
      </c>
      <c r="T42" s="51" t="str">
        <f t="shared" si="86"/>
        <v>5-6</v>
      </c>
      <c r="U42" s="51">
        <f t="shared" si="86"/>
        <v>103</v>
      </c>
      <c r="V42" s="51">
        <f t="shared" si="86"/>
        <v>6</v>
      </c>
      <c r="W42" s="331" t="s">
        <v>135</v>
      </c>
      <c r="X42" s="331"/>
      <c r="Y42" s="331"/>
      <c r="Z42" s="51">
        <f>N42</f>
        <v>6</v>
      </c>
      <c r="AA42" s="52">
        <f>$AV$4</f>
        <v>8</v>
      </c>
      <c r="AB42" s="52">
        <f>$AW$4</f>
        <v>3</v>
      </c>
      <c r="AC42" s="53">
        <f>SUM(Z42:AB42)+V42</f>
        <v>23</v>
      </c>
      <c r="AD42" s="49"/>
      <c r="AE42" s="287">
        <v>45429</v>
      </c>
      <c r="AF42" s="288" t="str">
        <f t="shared" si="87"/>
        <v>5-6</v>
      </c>
      <c r="AG42" s="153">
        <f t="shared" si="88"/>
        <v>103</v>
      </c>
      <c r="AH42" s="153">
        <f t="shared" si="89"/>
        <v>6</v>
      </c>
      <c r="AI42" s="331" t="s">
        <v>136</v>
      </c>
      <c r="AJ42" s="331"/>
      <c r="AK42" s="331"/>
      <c r="AL42" s="153">
        <f t="shared" si="90"/>
        <v>6</v>
      </c>
      <c r="AM42" s="154">
        <f t="shared" si="91"/>
        <v>8</v>
      </c>
      <c r="AN42" s="154">
        <f t="shared" si="92"/>
        <v>4</v>
      </c>
      <c r="AO42" s="155">
        <f t="shared" si="7"/>
        <v>24</v>
      </c>
      <c r="AP42" s="156">
        <f t="shared" si="8"/>
        <v>70</v>
      </c>
      <c r="AQ42" s="97">
        <f aca="true" t="shared" si="93" ref="AQ42:AQ48">E42</f>
        <v>2</v>
      </c>
      <c r="AR42" s="98">
        <f aca="true" t="shared" si="94" ref="AR42:AR48">F42</f>
        <v>1</v>
      </c>
      <c r="AS42" s="73">
        <f aca="true" t="shared" si="95" ref="AS42:AS48">$AS$11</f>
        <v>35</v>
      </c>
      <c r="AT42" s="73">
        <f aca="true" t="shared" si="96" ref="AT42:AT48">$AT$11</f>
        <v>35</v>
      </c>
      <c r="AU42" s="99" t="str">
        <f aca="true" t="shared" si="97" ref="AU42:AU48">TEXT(G42,"ДДДДДДД")</f>
        <v>пятница</v>
      </c>
      <c r="AV42" s="99" t="str">
        <f aca="true" t="shared" si="98" ref="AV42:AV48">TEXT(S42,"ДДДДДДД")</f>
        <v>пятница</v>
      </c>
      <c r="AW42" s="99" t="str">
        <f aca="true" t="shared" si="99" ref="AW42:AW48">TEXT(AE42,"ДДДДДДД")</f>
        <v>пятница</v>
      </c>
      <c r="AX42" s="100">
        <v>5</v>
      </c>
      <c r="AY42" s="101" t="str">
        <f aca="true" t="shared" si="100" ref="AY42:AY48">IF(AX42=3,"5-6",IF(AX42=4,"7-8","9-10"))</f>
        <v>9-10</v>
      </c>
      <c r="AZ42" s="102">
        <v>201</v>
      </c>
      <c r="BA42" s="75">
        <f>BA38</f>
        <v>107.111</v>
      </c>
      <c r="BB42" s="76" t="str">
        <f>BB38</f>
        <v>15.50-17.00</v>
      </c>
      <c r="BC42" s="105">
        <f aca="true" t="shared" si="101" ref="BC42:BC48">$BC$11</f>
        <v>6</v>
      </c>
      <c r="BD42" s="78" t="e">
        <f>BD37</f>
        <v>#REF!</v>
      </c>
      <c r="BE42" s="78" t="e">
        <f>BE37</f>
        <v>#REF!</v>
      </c>
    </row>
    <row r="43" spans="1:57" ht="32.25" customHeight="1" thickBot="1" thickTop="1">
      <c r="A43" s="158">
        <v>1</v>
      </c>
      <c r="B43" s="159" t="s">
        <v>64</v>
      </c>
      <c r="C43" s="160" t="s">
        <v>65</v>
      </c>
      <c r="D43" s="161" t="s">
        <v>52</v>
      </c>
      <c r="E43" s="162">
        <v>2</v>
      </c>
      <c r="F43" s="162">
        <v>2</v>
      </c>
      <c r="G43" s="163">
        <v>45356</v>
      </c>
      <c r="H43" s="45" t="s">
        <v>53</v>
      </c>
      <c r="I43" s="164">
        <v>201</v>
      </c>
      <c r="J43" s="164">
        <f aca="true" t="shared" si="102" ref="J43:J48">$AU$4</f>
        <v>6</v>
      </c>
      <c r="K43" s="331" t="s">
        <v>134</v>
      </c>
      <c r="L43" s="331"/>
      <c r="M43" s="331"/>
      <c r="N43" s="165">
        <f aca="true" t="shared" si="103" ref="N43:N48">BC43</f>
        <v>6</v>
      </c>
      <c r="O43" s="165">
        <f aca="true" t="shared" si="104" ref="O43:O48">$AV$4</f>
        <v>8</v>
      </c>
      <c r="P43" s="165">
        <f aca="true" t="shared" si="105" ref="P43:P48">$AW$4</f>
        <v>3</v>
      </c>
      <c r="Q43" s="166">
        <f t="shared" si="24"/>
        <v>23</v>
      </c>
      <c r="R43" s="167"/>
      <c r="S43" s="168">
        <v>45384</v>
      </c>
      <c r="T43" s="169" t="str">
        <f aca="true" t="shared" si="106" ref="T43:T48">H43</f>
        <v>3-4</v>
      </c>
      <c r="U43" s="169">
        <f aca="true" t="shared" si="107" ref="U43:U48">I43</f>
        <v>201</v>
      </c>
      <c r="V43" s="169">
        <f aca="true" t="shared" si="108" ref="V43:V48">J43</f>
        <v>6</v>
      </c>
      <c r="W43" s="331" t="s">
        <v>135</v>
      </c>
      <c r="X43" s="331"/>
      <c r="Y43" s="331"/>
      <c r="Z43" s="169">
        <f aca="true" t="shared" si="109" ref="Z43:Z48">N43</f>
        <v>6</v>
      </c>
      <c r="AA43" s="170">
        <f aca="true" t="shared" si="110" ref="AA43:AA48">$AV$4</f>
        <v>8</v>
      </c>
      <c r="AB43" s="170">
        <f aca="true" t="shared" si="111" ref="AB43:AB48">$AW$4</f>
        <v>3</v>
      </c>
      <c r="AC43" s="171">
        <f t="shared" si="31"/>
        <v>23</v>
      </c>
      <c r="AD43" s="167"/>
      <c r="AE43" s="289">
        <v>45426</v>
      </c>
      <c r="AF43" s="290" t="str">
        <f t="shared" si="87"/>
        <v>3-4</v>
      </c>
      <c r="AG43" s="172">
        <f t="shared" si="88"/>
        <v>201</v>
      </c>
      <c r="AH43" s="172">
        <f t="shared" si="89"/>
        <v>6</v>
      </c>
      <c r="AI43" s="331" t="s">
        <v>136</v>
      </c>
      <c r="AJ43" s="331"/>
      <c r="AK43" s="331"/>
      <c r="AL43" s="172">
        <f t="shared" si="90"/>
        <v>6</v>
      </c>
      <c r="AM43" s="173">
        <f t="shared" si="91"/>
        <v>8</v>
      </c>
      <c r="AN43" s="173">
        <f t="shared" si="92"/>
        <v>4</v>
      </c>
      <c r="AO43" s="174">
        <f t="shared" si="7"/>
        <v>24</v>
      </c>
      <c r="AP43" s="175">
        <f t="shared" si="8"/>
        <v>70</v>
      </c>
      <c r="AQ43" s="59">
        <f t="shared" si="93"/>
        <v>2</v>
      </c>
      <c r="AR43" s="60">
        <f t="shared" si="94"/>
        <v>2</v>
      </c>
      <c r="AS43" s="73">
        <f t="shared" si="95"/>
        <v>35</v>
      </c>
      <c r="AT43" s="73">
        <f t="shared" si="96"/>
        <v>35</v>
      </c>
      <c r="AU43" s="62" t="str">
        <f t="shared" si="97"/>
        <v>вторник</v>
      </c>
      <c r="AV43" s="62" t="str">
        <f t="shared" si="98"/>
        <v>вторник</v>
      </c>
      <c r="AW43" s="62" t="str">
        <f t="shared" si="99"/>
        <v>вторник</v>
      </c>
      <c r="AX43" s="74">
        <v>5</v>
      </c>
      <c r="AY43" s="64" t="str">
        <f t="shared" si="100"/>
        <v>9-10</v>
      </c>
      <c r="AZ43" s="65">
        <v>210</v>
      </c>
      <c r="BA43" s="75">
        <v>107</v>
      </c>
      <c r="BB43" s="76" t="str">
        <f aca="true" t="shared" si="112" ref="BB43:BB48">BB42</f>
        <v>15.50-17.00</v>
      </c>
      <c r="BC43" s="77">
        <f t="shared" si="101"/>
        <v>6</v>
      </c>
      <c r="BD43" s="78" t="e">
        <f>BD42</f>
        <v>#REF!</v>
      </c>
      <c r="BE43" s="78" t="e">
        <f>BE42</f>
        <v>#REF!</v>
      </c>
    </row>
    <row r="44" spans="1:57" ht="44.25" customHeight="1" thickBot="1">
      <c r="A44" s="39">
        <v>2</v>
      </c>
      <c r="B44" s="131" t="s">
        <v>67</v>
      </c>
      <c r="C44" s="41" t="s">
        <v>42</v>
      </c>
      <c r="D44" s="84" t="s">
        <v>68</v>
      </c>
      <c r="E44" s="132">
        <v>2</v>
      </c>
      <c r="F44" s="132">
        <v>2</v>
      </c>
      <c r="G44" s="163">
        <v>45356</v>
      </c>
      <c r="H44" s="45" t="s">
        <v>47</v>
      </c>
      <c r="I44" s="46">
        <v>102</v>
      </c>
      <c r="J44" s="46">
        <f t="shared" si="102"/>
        <v>6</v>
      </c>
      <c r="K44" s="331" t="s">
        <v>134</v>
      </c>
      <c r="L44" s="331"/>
      <c r="M44" s="331"/>
      <c r="N44" s="47">
        <f t="shared" si="103"/>
        <v>6</v>
      </c>
      <c r="O44" s="47">
        <f t="shared" si="104"/>
        <v>8</v>
      </c>
      <c r="P44" s="47">
        <f t="shared" si="105"/>
        <v>3</v>
      </c>
      <c r="Q44" s="48">
        <f t="shared" si="24"/>
        <v>23</v>
      </c>
      <c r="R44" s="49"/>
      <c r="S44" s="168">
        <v>45384</v>
      </c>
      <c r="T44" s="51" t="str">
        <f t="shared" si="106"/>
        <v>5-6</v>
      </c>
      <c r="U44" s="51">
        <f t="shared" si="107"/>
        <v>102</v>
      </c>
      <c r="V44" s="51">
        <f t="shared" si="108"/>
        <v>6</v>
      </c>
      <c r="W44" s="331" t="s">
        <v>135</v>
      </c>
      <c r="X44" s="331"/>
      <c r="Y44" s="331"/>
      <c r="Z44" s="51">
        <f t="shared" si="109"/>
        <v>6</v>
      </c>
      <c r="AA44" s="52">
        <f t="shared" si="110"/>
        <v>8</v>
      </c>
      <c r="AB44" s="52">
        <f t="shared" si="111"/>
        <v>3</v>
      </c>
      <c r="AC44" s="53">
        <f t="shared" si="31"/>
        <v>23</v>
      </c>
      <c r="AD44" s="49"/>
      <c r="AE44" s="289">
        <v>45426</v>
      </c>
      <c r="AF44" s="291" t="str">
        <f t="shared" si="87"/>
        <v>5-6</v>
      </c>
      <c r="AG44" s="55">
        <f t="shared" si="88"/>
        <v>102</v>
      </c>
      <c r="AH44" s="55">
        <f t="shared" si="89"/>
        <v>6</v>
      </c>
      <c r="AI44" s="331" t="s">
        <v>136</v>
      </c>
      <c r="AJ44" s="331"/>
      <c r="AK44" s="331"/>
      <c r="AL44" s="55">
        <f t="shared" si="90"/>
        <v>6</v>
      </c>
      <c r="AM44" s="56">
        <f t="shared" si="91"/>
        <v>8</v>
      </c>
      <c r="AN44" s="56">
        <f t="shared" si="92"/>
        <v>4</v>
      </c>
      <c r="AO44" s="57">
        <f t="shared" si="7"/>
        <v>24</v>
      </c>
      <c r="AP44" s="58">
        <f t="shared" si="8"/>
        <v>70</v>
      </c>
      <c r="AQ44" s="59">
        <f t="shared" si="93"/>
        <v>2</v>
      </c>
      <c r="AR44" s="60">
        <f t="shared" si="94"/>
        <v>2</v>
      </c>
      <c r="AS44" s="73">
        <f t="shared" si="95"/>
        <v>35</v>
      </c>
      <c r="AT44" s="73">
        <f t="shared" si="96"/>
        <v>35</v>
      </c>
      <c r="AU44" s="62" t="str">
        <f t="shared" si="97"/>
        <v>вторник</v>
      </c>
      <c r="AV44" s="62" t="str">
        <f t="shared" si="98"/>
        <v>вторник</v>
      </c>
      <c r="AW44" s="62" t="str">
        <f t="shared" si="99"/>
        <v>вторник</v>
      </c>
      <c r="AX44" s="74">
        <v>5</v>
      </c>
      <c r="AY44" s="64" t="str">
        <f t="shared" si="100"/>
        <v>9-10</v>
      </c>
      <c r="AZ44" s="65">
        <v>210</v>
      </c>
      <c r="BA44" s="75">
        <f>BA43</f>
        <v>107</v>
      </c>
      <c r="BB44" s="76" t="str">
        <f t="shared" si="112"/>
        <v>15.50-17.00</v>
      </c>
      <c r="BC44" s="77">
        <f t="shared" si="101"/>
        <v>6</v>
      </c>
      <c r="BD44" s="78" t="e">
        <f>BD43</f>
        <v>#REF!</v>
      </c>
      <c r="BE44" s="78" t="e">
        <f>BE43</f>
        <v>#REF!</v>
      </c>
    </row>
    <row r="45" spans="1:57" ht="42.75" customHeight="1" thickBot="1">
      <c r="A45" s="39">
        <v>3</v>
      </c>
      <c r="B45" s="136" t="s">
        <v>69</v>
      </c>
      <c r="C45" s="41" t="s">
        <v>42</v>
      </c>
      <c r="D45" s="84" t="s">
        <v>70</v>
      </c>
      <c r="E45" s="132">
        <v>2</v>
      </c>
      <c r="F45" s="132">
        <v>2</v>
      </c>
      <c r="G45" s="44">
        <v>45355</v>
      </c>
      <c r="H45" s="45" t="s">
        <v>53</v>
      </c>
      <c r="I45" s="46">
        <v>112</v>
      </c>
      <c r="J45" s="46">
        <f t="shared" si="102"/>
        <v>6</v>
      </c>
      <c r="K45" s="331" t="s">
        <v>134</v>
      </c>
      <c r="L45" s="331"/>
      <c r="M45" s="331"/>
      <c r="N45" s="47">
        <f t="shared" si="103"/>
        <v>6</v>
      </c>
      <c r="O45" s="47">
        <f t="shared" si="104"/>
        <v>8</v>
      </c>
      <c r="P45" s="47">
        <f t="shared" si="105"/>
        <v>3</v>
      </c>
      <c r="Q45" s="48">
        <f t="shared" si="24"/>
        <v>23</v>
      </c>
      <c r="R45" s="49"/>
      <c r="S45" s="50">
        <v>45383</v>
      </c>
      <c r="T45" s="51" t="str">
        <f t="shared" si="106"/>
        <v>3-4</v>
      </c>
      <c r="U45" s="51">
        <f t="shared" si="107"/>
        <v>112</v>
      </c>
      <c r="V45" s="51">
        <f t="shared" si="108"/>
        <v>6</v>
      </c>
      <c r="W45" s="331" t="s">
        <v>135</v>
      </c>
      <c r="X45" s="331"/>
      <c r="Y45" s="331"/>
      <c r="Z45" s="51">
        <f t="shared" si="109"/>
        <v>6</v>
      </c>
      <c r="AA45" s="52">
        <f t="shared" si="110"/>
        <v>8</v>
      </c>
      <c r="AB45" s="52">
        <f t="shared" si="111"/>
        <v>3</v>
      </c>
      <c r="AC45" s="53">
        <f t="shared" si="31"/>
        <v>23</v>
      </c>
      <c r="AD45" s="49"/>
      <c r="AE45" s="292">
        <v>45425</v>
      </c>
      <c r="AF45" s="286" t="str">
        <f t="shared" si="87"/>
        <v>3-4</v>
      </c>
      <c r="AG45" s="55">
        <f t="shared" si="88"/>
        <v>112</v>
      </c>
      <c r="AH45" s="55">
        <f t="shared" si="89"/>
        <v>6</v>
      </c>
      <c r="AI45" s="331" t="s">
        <v>136</v>
      </c>
      <c r="AJ45" s="331"/>
      <c r="AK45" s="331"/>
      <c r="AL45" s="55">
        <f t="shared" si="90"/>
        <v>6</v>
      </c>
      <c r="AM45" s="56">
        <f t="shared" si="91"/>
        <v>8</v>
      </c>
      <c r="AN45" s="56">
        <f t="shared" si="92"/>
        <v>4</v>
      </c>
      <c r="AO45" s="57">
        <f t="shared" si="7"/>
        <v>24</v>
      </c>
      <c r="AP45" s="58">
        <f t="shared" si="8"/>
        <v>70</v>
      </c>
      <c r="AQ45" s="59">
        <f t="shared" si="93"/>
        <v>2</v>
      </c>
      <c r="AR45" s="60">
        <f t="shared" si="94"/>
        <v>2</v>
      </c>
      <c r="AS45" s="73">
        <f t="shared" si="95"/>
        <v>35</v>
      </c>
      <c r="AT45" s="73">
        <f t="shared" si="96"/>
        <v>35</v>
      </c>
      <c r="AU45" s="62" t="str">
        <f t="shared" si="97"/>
        <v>понедельник</v>
      </c>
      <c r="AV45" s="62" t="str">
        <f t="shared" si="98"/>
        <v>понедельник</v>
      </c>
      <c r="AW45" s="62" t="str">
        <f t="shared" si="99"/>
        <v>понедельник</v>
      </c>
      <c r="AX45" s="74">
        <v>5</v>
      </c>
      <c r="AY45" s="64" t="str">
        <f t="shared" si="100"/>
        <v>9-10</v>
      </c>
      <c r="AZ45" s="65">
        <v>210</v>
      </c>
      <c r="BA45" s="75">
        <f>BA44</f>
        <v>107</v>
      </c>
      <c r="BB45" s="76" t="str">
        <f t="shared" si="112"/>
        <v>15.50-17.00</v>
      </c>
      <c r="BC45" s="77">
        <f t="shared" si="101"/>
        <v>6</v>
      </c>
      <c r="BD45" s="78" t="e">
        <f aca="true" t="shared" si="113" ref="BD45:BE48">BD43</f>
        <v>#REF!</v>
      </c>
      <c r="BE45" s="78" t="e">
        <f t="shared" si="113"/>
        <v>#REF!</v>
      </c>
    </row>
    <row r="46" spans="1:57" ht="35.25" customHeight="1" thickBot="1">
      <c r="A46" s="39">
        <v>4</v>
      </c>
      <c r="B46" s="136" t="s">
        <v>71</v>
      </c>
      <c r="C46" s="41" t="s">
        <v>42</v>
      </c>
      <c r="D46" s="84" t="s">
        <v>72</v>
      </c>
      <c r="E46" s="132">
        <v>2</v>
      </c>
      <c r="F46" s="132">
        <v>2</v>
      </c>
      <c r="G46" s="44">
        <v>45351</v>
      </c>
      <c r="H46" s="45" t="s">
        <v>47</v>
      </c>
      <c r="I46" s="46">
        <v>105</v>
      </c>
      <c r="J46" s="46">
        <f t="shared" si="102"/>
        <v>6</v>
      </c>
      <c r="K46" s="331" t="s">
        <v>134</v>
      </c>
      <c r="L46" s="331"/>
      <c r="M46" s="331"/>
      <c r="N46" s="47">
        <f t="shared" si="103"/>
        <v>6</v>
      </c>
      <c r="O46" s="47">
        <f t="shared" si="104"/>
        <v>8</v>
      </c>
      <c r="P46" s="47">
        <f t="shared" si="105"/>
        <v>3</v>
      </c>
      <c r="Q46" s="48">
        <f t="shared" si="24"/>
        <v>23</v>
      </c>
      <c r="R46" s="49"/>
      <c r="S46" s="50">
        <v>45393</v>
      </c>
      <c r="T46" s="51" t="str">
        <f t="shared" si="106"/>
        <v>5-6</v>
      </c>
      <c r="U46" s="51">
        <f t="shared" si="107"/>
        <v>105</v>
      </c>
      <c r="V46" s="51">
        <f t="shared" si="108"/>
        <v>6</v>
      </c>
      <c r="W46" s="331" t="s">
        <v>135</v>
      </c>
      <c r="X46" s="331"/>
      <c r="Y46" s="331"/>
      <c r="Z46" s="51">
        <f t="shared" si="109"/>
        <v>6</v>
      </c>
      <c r="AA46" s="52">
        <f t="shared" si="110"/>
        <v>8</v>
      </c>
      <c r="AB46" s="52">
        <f t="shared" si="111"/>
        <v>3</v>
      </c>
      <c r="AC46" s="53">
        <f t="shared" si="31"/>
        <v>23</v>
      </c>
      <c r="AD46" s="49"/>
      <c r="AE46" s="285">
        <v>45435</v>
      </c>
      <c r="AF46" s="293" t="str">
        <f t="shared" si="87"/>
        <v>5-6</v>
      </c>
      <c r="AG46" s="55">
        <f t="shared" si="88"/>
        <v>105</v>
      </c>
      <c r="AH46" s="55">
        <f t="shared" si="89"/>
        <v>6</v>
      </c>
      <c r="AI46" s="331" t="s">
        <v>136</v>
      </c>
      <c r="AJ46" s="331"/>
      <c r="AK46" s="331"/>
      <c r="AL46" s="55">
        <f t="shared" si="90"/>
        <v>6</v>
      </c>
      <c r="AM46" s="56">
        <f t="shared" si="91"/>
        <v>8</v>
      </c>
      <c r="AN46" s="56">
        <f t="shared" si="92"/>
        <v>4</v>
      </c>
      <c r="AO46" s="57">
        <f t="shared" si="7"/>
        <v>24</v>
      </c>
      <c r="AP46" s="58">
        <f t="shared" si="8"/>
        <v>70</v>
      </c>
      <c r="AQ46" s="59">
        <f t="shared" si="93"/>
        <v>2</v>
      </c>
      <c r="AR46" s="60">
        <f t="shared" si="94"/>
        <v>2</v>
      </c>
      <c r="AS46" s="73">
        <f t="shared" si="95"/>
        <v>35</v>
      </c>
      <c r="AT46" s="73">
        <f t="shared" si="96"/>
        <v>35</v>
      </c>
      <c r="AU46" s="62" t="str">
        <f t="shared" si="97"/>
        <v>четверг</v>
      </c>
      <c r="AV46" s="62" t="str">
        <f t="shared" si="98"/>
        <v>четверг</v>
      </c>
      <c r="AW46" s="62" t="str">
        <f t="shared" si="99"/>
        <v>четверг</v>
      </c>
      <c r="AX46" s="74">
        <v>5</v>
      </c>
      <c r="AY46" s="64" t="str">
        <f t="shared" si="100"/>
        <v>9-10</v>
      </c>
      <c r="AZ46" s="65">
        <v>210</v>
      </c>
      <c r="BA46" s="75">
        <f>BA45</f>
        <v>107</v>
      </c>
      <c r="BB46" s="76" t="str">
        <f t="shared" si="112"/>
        <v>15.50-17.00</v>
      </c>
      <c r="BC46" s="77">
        <f t="shared" si="101"/>
        <v>6</v>
      </c>
      <c r="BD46" s="78" t="e">
        <f t="shared" si="113"/>
        <v>#REF!</v>
      </c>
      <c r="BE46" s="78" t="e">
        <f t="shared" si="113"/>
        <v>#REF!</v>
      </c>
    </row>
    <row r="47" spans="1:57" ht="42" customHeight="1" thickBot="1">
      <c r="A47" s="39">
        <v>5</v>
      </c>
      <c r="B47" s="136" t="s">
        <v>73</v>
      </c>
      <c r="C47" s="41" t="s">
        <v>65</v>
      </c>
      <c r="D47" s="84" t="s">
        <v>82</v>
      </c>
      <c r="E47" s="132">
        <v>2</v>
      </c>
      <c r="F47" s="132">
        <v>2</v>
      </c>
      <c r="G47" s="44">
        <v>45349</v>
      </c>
      <c r="H47" s="45" t="s">
        <v>47</v>
      </c>
      <c r="I47" s="46">
        <v>311</v>
      </c>
      <c r="J47" s="46">
        <f t="shared" si="102"/>
        <v>6</v>
      </c>
      <c r="K47" s="331" t="s">
        <v>134</v>
      </c>
      <c r="L47" s="331"/>
      <c r="M47" s="331"/>
      <c r="N47" s="47">
        <f t="shared" si="103"/>
        <v>6</v>
      </c>
      <c r="O47" s="47">
        <f t="shared" si="104"/>
        <v>8</v>
      </c>
      <c r="P47" s="47">
        <f t="shared" si="105"/>
        <v>3</v>
      </c>
      <c r="Q47" s="48">
        <f t="shared" si="24"/>
        <v>23</v>
      </c>
      <c r="R47" s="49"/>
      <c r="S47" s="50">
        <v>45391</v>
      </c>
      <c r="T47" s="51" t="str">
        <f t="shared" si="106"/>
        <v>5-6</v>
      </c>
      <c r="U47" s="51">
        <f t="shared" si="107"/>
        <v>311</v>
      </c>
      <c r="V47" s="51">
        <f t="shared" si="108"/>
        <v>6</v>
      </c>
      <c r="W47" s="331" t="s">
        <v>135</v>
      </c>
      <c r="X47" s="331"/>
      <c r="Y47" s="331"/>
      <c r="Z47" s="51">
        <f t="shared" si="109"/>
        <v>6</v>
      </c>
      <c r="AA47" s="52">
        <f t="shared" si="110"/>
        <v>8</v>
      </c>
      <c r="AB47" s="52">
        <f t="shared" si="111"/>
        <v>3</v>
      </c>
      <c r="AC47" s="53">
        <f t="shared" si="31"/>
        <v>23</v>
      </c>
      <c r="AD47" s="49"/>
      <c r="AE47" s="95">
        <v>45426</v>
      </c>
      <c r="AF47" s="96" t="str">
        <f t="shared" si="87"/>
        <v>5-6</v>
      </c>
      <c r="AG47" s="55">
        <f t="shared" si="88"/>
        <v>311</v>
      </c>
      <c r="AH47" s="55">
        <f t="shared" si="89"/>
        <v>6</v>
      </c>
      <c r="AI47" s="331" t="s">
        <v>136</v>
      </c>
      <c r="AJ47" s="331"/>
      <c r="AK47" s="331"/>
      <c r="AL47" s="55">
        <f t="shared" si="90"/>
        <v>6</v>
      </c>
      <c r="AM47" s="56">
        <f t="shared" si="91"/>
        <v>8</v>
      </c>
      <c r="AN47" s="56">
        <f t="shared" si="92"/>
        <v>4</v>
      </c>
      <c r="AO47" s="57">
        <f t="shared" si="7"/>
        <v>24</v>
      </c>
      <c r="AP47" s="58">
        <f t="shared" si="8"/>
        <v>70</v>
      </c>
      <c r="AQ47" s="59">
        <f t="shared" si="93"/>
        <v>2</v>
      </c>
      <c r="AR47" s="60">
        <f t="shared" si="94"/>
        <v>2</v>
      </c>
      <c r="AS47" s="73">
        <f t="shared" si="95"/>
        <v>35</v>
      </c>
      <c r="AT47" s="73">
        <f t="shared" si="96"/>
        <v>35</v>
      </c>
      <c r="AU47" s="62" t="str">
        <f t="shared" si="97"/>
        <v>вторник</v>
      </c>
      <c r="AV47" s="62" t="str">
        <f t="shared" si="98"/>
        <v>вторник</v>
      </c>
      <c r="AW47" s="62" t="str">
        <f t="shared" si="99"/>
        <v>вторник</v>
      </c>
      <c r="AX47" s="74">
        <v>5</v>
      </c>
      <c r="AY47" s="64" t="str">
        <f t="shared" si="100"/>
        <v>9-10</v>
      </c>
      <c r="AZ47" s="65">
        <v>210</v>
      </c>
      <c r="BA47" s="75">
        <f>BA46</f>
        <v>107</v>
      </c>
      <c r="BB47" s="76" t="str">
        <f t="shared" si="112"/>
        <v>15.50-17.00</v>
      </c>
      <c r="BC47" s="77">
        <f t="shared" si="101"/>
        <v>6</v>
      </c>
      <c r="BD47" s="78" t="e">
        <f t="shared" si="113"/>
        <v>#REF!</v>
      </c>
      <c r="BE47" s="78" t="e">
        <f t="shared" si="113"/>
        <v>#REF!</v>
      </c>
    </row>
    <row r="48" spans="1:57" ht="24.75" customHeight="1" thickBot="1">
      <c r="A48" s="39">
        <v>6</v>
      </c>
      <c r="B48" s="136" t="s">
        <v>74</v>
      </c>
      <c r="C48" s="41" t="s">
        <v>49</v>
      </c>
      <c r="D48" s="84" t="s">
        <v>75</v>
      </c>
      <c r="E48" s="132">
        <v>2</v>
      </c>
      <c r="F48" s="132">
        <v>2</v>
      </c>
      <c r="G48" s="44">
        <v>45348</v>
      </c>
      <c r="H48" s="45" t="s">
        <v>47</v>
      </c>
      <c r="I48" s="46">
        <v>201</v>
      </c>
      <c r="J48" s="46">
        <f t="shared" si="102"/>
        <v>6</v>
      </c>
      <c r="K48" s="331" t="s">
        <v>134</v>
      </c>
      <c r="L48" s="331"/>
      <c r="M48" s="331"/>
      <c r="N48" s="47">
        <f t="shared" si="103"/>
        <v>6</v>
      </c>
      <c r="O48" s="47">
        <f t="shared" si="104"/>
        <v>8</v>
      </c>
      <c r="P48" s="47">
        <f t="shared" si="105"/>
        <v>3</v>
      </c>
      <c r="Q48" s="48">
        <f t="shared" si="24"/>
        <v>23</v>
      </c>
      <c r="R48" s="49"/>
      <c r="S48" s="50">
        <v>45390</v>
      </c>
      <c r="T48" s="51" t="str">
        <f t="shared" si="106"/>
        <v>5-6</v>
      </c>
      <c r="U48" s="51">
        <f t="shared" si="107"/>
        <v>201</v>
      </c>
      <c r="V48" s="51">
        <f t="shared" si="108"/>
        <v>6</v>
      </c>
      <c r="W48" s="331" t="s">
        <v>135</v>
      </c>
      <c r="X48" s="331"/>
      <c r="Y48" s="331"/>
      <c r="Z48" s="51">
        <f t="shared" si="109"/>
        <v>6</v>
      </c>
      <c r="AA48" s="52">
        <f t="shared" si="110"/>
        <v>8</v>
      </c>
      <c r="AB48" s="52">
        <f t="shared" si="111"/>
        <v>3</v>
      </c>
      <c r="AC48" s="53">
        <f t="shared" si="31"/>
        <v>23</v>
      </c>
      <c r="AD48" s="49"/>
      <c r="AE48" s="95">
        <v>45432</v>
      </c>
      <c r="AF48" s="55" t="str">
        <f t="shared" si="87"/>
        <v>5-6</v>
      </c>
      <c r="AG48" s="55">
        <f t="shared" si="88"/>
        <v>201</v>
      </c>
      <c r="AH48" s="55">
        <f t="shared" si="89"/>
        <v>6</v>
      </c>
      <c r="AI48" s="331" t="s">
        <v>136</v>
      </c>
      <c r="AJ48" s="331"/>
      <c r="AK48" s="331"/>
      <c r="AL48" s="55">
        <f t="shared" si="90"/>
        <v>6</v>
      </c>
      <c r="AM48" s="56">
        <f t="shared" si="91"/>
        <v>8</v>
      </c>
      <c r="AN48" s="56">
        <f t="shared" si="92"/>
        <v>4</v>
      </c>
      <c r="AO48" s="57">
        <f t="shared" si="7"/>
        <v>24</v>
      </c>
      <c r="AP48" s="58">
        <f t="shared" si="8"/>
        <v>70</v>
      </c>
      <c r="AQ48" s="87">
        <f t="shared" si="93"/>
        <v>2</v>
      </c>
      <c r="AR48" s="60">
        <f t="shared" si="94"/>
        <v>2</v>
      </c>
      <c r="AS48" s="73">
        <f t="shared" si="95"/>
        <v>35</v>
      </c>
      <c r="AT48" s="73">
        <f t="shared" si="96"/>
        <v>35</v>
      </c>
      <c r="AU48" s="88" t="str">
        <f t="shared" si="97"/>
        <v>понедельник</v>
      </c>
      <c r="AV48" s="88" t="str">
        <f t="shared" si="98"/>
        <v>понедельник</v>
      </c>
      <c r="AW48" s="88" t="str">
        <f t="shared" si="99"/>
        <v>понедельник</v>
      </c>
      <c r="AX48" s="89">
        <v>5</v>
      </c>
      <c r="AY48" s="90" t="str">
        <f t="shared" si="100"/>
        <v>9-10</v>
      </c>
      <c r="AZ48" s="91">
        <v>210</v>
      </c>
      <c r="BA48" s="75">
        <f>BA47</f>
        <v>107</v>
      </c>
      <c r="BB48" s="76" t="str">
        <f t="shared" si="112"/>
        <v>15.50-17.00</v>
      </c>
      <c r="BC48" s="94">
        <f t="shared" si="101"/>
        <v>6</v>
      </c>
      <c r="BD48" s="78" t="e">
        <f t="shared" si="113"/>
        <v>#REF!</v>
      </c>
      <c r="BE48" s="78" t="e">
        <f t="shared" si="113"/>
        <v>#REF!</v>
      </c>
    </row>
    <row r="49" spans="1:57" ht="113.25" customHeight="1" thickBot="1">
      <c r="A49" s="39">
        <v>7</v>
      </c>
      <c r="B49" s="137" t="s">
        <v>63</v>
      </c>
      <c r="C49" s="109" t="s">
        <v>42</v>
      </c>
      <c r="D49" s="284" t="s">
        <v>124</v>
      </c>
      <c r="E49" s="43">
        <v>2</v>
      </c>
      <c r="F49" s="43" t="s">
        <v>83</v>
      </c>
      <c r="G49" s="333" t="s">
        <v>131</v>
      </c>
      <c r="H49" s="333"/>
      <c r="I49" s="333"/>
      <c r="J49" s="333"/>
      <c r="K49" s="333"/>
      <c r="L49" s="333"/>
      <c r="M49" s="333"/>
      <c r="N49" s="333"/>
      <c r="O49" s="111">
        <v>20</v>
      </c>
      <c r="P49" s="111">
        <v>3</v>
      </c>
      <c r="Q49" s="112">
        <f>SUM(N49:P49)+J49</f>
        <v>23</v>
      </c>
      <c r="R49" s="43"/>
      <c r="S49" s="337" t="s">
        <v>132</v>
      </c>
      <c r="T49" s="337"/>
      <c r="U49" s="337"/>
      <c r="V49" s="337"/>
      <c r="W49" s="337"/>
      <c r="X49" s="337"/>
      <c r="Y49" s="337"/>
      <c r="Z49" s="337"/>
      <c r="AA49" s="113">
        <v>20</v>
      </c>
      <c r="AB49" s="113">
        <v>3</v>
      </c>
      <c r="AC49" s="114">
        <f>SUM(Z49:AB49)+V49</f>
        <v>23</v>
      </c>
      <c r="AD49" s="115"/>
      <c r="AE49" s="336" t="s">
        <v>133</v>
      </c>
      <c r="AF49" s="336"/>
      <c r="AG49" s="336"/>
      <c r="AH49" s="336"/>
      <c r="AI49" s="336"/>
      <c r="AJ49" s="336"/>
      <c r="AK49" s="336"/>
      <c r="AL49" s="336"/>
      <c r="AM49" s="116">
        <v>20</v>
      </c>
      <c r="AN49" s="116">
        <v>4</v>
      </c>
      <c r="AO49" s="57">
        <f t="shared" si="7"/>
        <v>24</v>
      </c>
      <c r="AP49" s="58">
        <f t="shared" si="8"/>
        <v>70</v>
      </c>
      <c r="AQ49" s="87"/>
      <c r="AR49" s="60"/>
      <c r="AS49" s="73"/>
      <c r="AT49" s="73"/>
      <c r="AU49" s="88"/>
      <c r="AV49" s="88"/>
      <c r="AW49" s="88"/>
      <c r="AX49" s="89"/>
      <c r="AY49" s="90"/>
      <c r="AZ49" s="91"/>
      <c r="BA49" s="75"/>
      <c r="BB49" s="76"/>
      <c r="BC49" s="94"/>
      <c r="BD49" s="78"/>
      <c r="BE49" s="78"/>
    </row>
    <row r="50" spans="1:57" ht="63.75" customHeight="1" thickBot="1">
      <c r="A50" s="39">
        <v>8</v>
      </c>
      <c r="B50" s="40" t="s">
        <v>41</v>
      </c>
      <c r="C50" s="41" t="s">
        <v>49</v>
      </c>
      <c r="D50" s="42" t="s">
        <v>76</v>
      </c>
      <c r="E50" s="43">
        <v>2</v>
      </c>
      <c r="F50" s="43">
        <v>2</v>
      </c>
      <c r="G50" s="44">
        <v>45352</v>
      </c>
      <c r="H50" s="45" t="s">
        <v>53</v>
      </c>
      <c r="I50" s="46" t="s">
        <v>77</v>
      </c>
      <c r="J50" s="46">
        <f>$AU$4</f>
        <v>6</v>
      </c>
      <c r="K50" s="331" t="s">
        <v>134</v>
      </c>
      <c r="L50" s="331"/>
      <c r="M50" s="331"/>
      <c r="N50" s="47">
        <v>6</v>
      </c>
      <c r="O50" s="47">
        <f>$AV$4</f>
        <v>8</v>
      </c>
      <c r="P50" s="47">
        <f>$AW$4</f>
        <v>3</v>
      </c>
      <c r="Q50" s="48">
        <f t="shared" si="24"/>
        <v>23</v>
      </c>
      <c r="R50" s="49"/>
      <c r="S50" s="50">
        <v>45387</v>
      </c>
      <c r="T50" s="51" t="str">
        <f aca="true" t="shared" si="114" ref="T50:V52">H50</f>
        <v>3-4</v>
      </c>
      <c r="U50" s="51" t="str">
        <f t="shared" si="114"/>
        <v>206,204,112</v>
      </c>
      <c r="V50" s="51">
        <f t="shared" si="114"/>
        <v>6</v>
      </c>
      <c r="W50" s="331" t="s">
        <v>135</v>
      </c>
      <c r="X50" s="331"/>
      <c r="Y50" s="331"/>
      <c r="Z50" s="51">
        <f>N50</f>
        <v>6</v>
      </c>
      <c r="AA50" s="52">
        <f>$AV$4</f>
        <v>8</v>
      </c>
      <c r="AB50" s="52">
        <f>$AW$4</f>
        <v>3</v>
      </c>
      <c r="AC50" s="53">
        <f t="shared" si="31"/>
        <v>23</v>
      </c>
      <c r="AD50" s="49"/>
      <c r="AE50" s="54">
        <v>45429</v>
      </c>
      <c r="AF50" s="55" t="str">
        <f aca="true" t="shared" si="115" ref="AF50:AH52">H50</f>
        <v>3-4</v>
      </c>
      <c r="AG50" s="55" t="str">
        <f t="shared" si="115"/>
        <v>206,204,112</v>
      </c>
      <c r="AH50" s="55">
        <f t="shared" si="115"/>
        <v>6</v>
      </c>
      <c r="AI50" s="331" t="s">
        <v>136</v>
      </c>
      <c r="AJ50" s="331"/>
      <c r="AK50" s="331"/>
      <c r="AL50" s="55">
        <f>Z50</f>
        <v>6</v>
      </c>
      <c r="AM50" s="56">
        <f>$AV$4</f>
        <v>8</v>
      </c>
      <c r="AN50" s="56">
        <f>$AW$4+1</f>
        <v>4</v>
      </c>
      <c r="AO50" s="57">
        <f t="shared" si="7"/>
        <v>24</v>
      </c>
      <c r="AP50" s="58">
        <f t="shared" si="8"/>
        <v>70</v>
      </c>
      <c r="AQ50" s="87"/>
      <c r="AR50" s="60"/>
      <c r="AS50" s="73"/>
      <c r="AT50" s="73"/>
      <c r="AU50" s="88"/>
      <c r="AV50" s="88"/>
      <c r="AW50" s="88"/>
      <c r="AX50" s="89"/>
      <c r="AY50" s="90"/>
      <c r="AZ50" s="91"/>
      <c r="BA50" s="75"/>
      <c r="BB50" s="76"/>
      <c r="BC50" s="94"/>
      <c r="BD50" s="78"/>
      <c r="BE50" s="78"/>
    </row>
    <row r="51" spans="1:57" ht="19.5" customHeight="1" thickBot="1">
      <c r="A51" s="39">
        <v>9</v>
      </c>
      <c r="B51" s="40" t="s">
        <v>78</v>
      </c>
      <c r="C51" s="41" t="s">
        <v>112</v>
      </c>
      <c r="D51" s="42" t="s">
        <v>79</v>
      </c>
      <c r="E51" s="43">
        <v>2</v>
      </c>
      <c r="F51" s="43">
        <v>2</v>
      </c>
      <c r="G51" s="44">
        <v>45355</v>
      </c>
      <c r="H51" s="45" t="s">
        <v>47</v>
      </c>
      <c r="I51" s="46">
        <v>201</v>
      </c>
      <c r="J51" s="46">
        <f>$AU$4</f>
        <v>6</v>
      </c>
      <c r="K51" s="331" t="s">
        <v>134</v>
      </c>
      <c r="L51" s="331"/>
      <c r="M51" s="331"/>
      <c r="N51" s="47">
        <v>6</v>
      </c>
      <c r="O51" s="47">
        <f>$AV$4</f>
        <v>8</v>
      </c>
      <c r="P51" s="47">
        <f>$AW$4</f>
        <v>3</v>
      </c>
      <c r="Q51" s="48">
        <f t="shared" si="24"/>
        <v>23</v>
      </c>
      <c r="R51" s="49"/>
      <c r="S51" s="50">
        <v>45383</v>
      </c>
      <c r="T51" s="51" t="str">
        <f t="shared" si="114"/>
        <v>5-6</v>
      </c>
      <c r="U51" s="51">
        <f t="shared" si="114"/>
        <v>201</v>
      </c>
      <c r="V51" s="51">
        <f t="shared" si="114"/>
        <v>6</v>
      </c>
      <c r="W51" s="331" t="s">
        <v>135</v>
      </c>
      <c r="X51" s="331"/>
      <c r="Y51" s="331"/>
      <c r="Z51" s="51">
        <v>6</v>
      </c>
      <c r="AA51" s="52">
        <f>$AV$4</f>
        <v>8</v>
      </c>
      <c r="AB51" s="52">
        <f>$AW$4</f>
        <v>3</v>
      </c>
      <c r="AC51" s="53">
        <f t="shared" si="31"/>
        <v>23</v>
      </c>
      <c r="AD51" s="49"/>
      <c r="AE51" s="95">
        <v>45425</v>
      </c>
      <c r="AF51" s="293" t="str">
        <f t="shared" si="115"/>
        <v>5-6</v>
      </c>
      <c r="AG51" s="55">
        <f t="shared" si="115"/>
        <v>201</v>
      </c>
      <c r="AH51" s="55">
        <f t="shared" si="115"/>
        <v>6</v>
      </c>
      <c r="AI51" s="331" t="s">
        <v>136</v>
      </c>
      <c r="AJ51" s="331"/>
      <c r="AK51" s="331"/>
      <c r="AL51" s="55">
        <v>6</v>
      </c>
      <c r="AM51" s="56">
        <f>$AV$4</f>
        <v>8</v>
      </c>
      <c r="AN51" s="56">
        <f>$AW$4+1</f>
        <v>4</v>
      </c>
      <c r="AO51" s="57">
        <f t="shared" si="7"/>
        <v>24</v>
      </c>
      <c r="AP51" s="58">
        <f t="shared" si="8"/>
        <v>70</v>
      </c>
      <c r="AQ51" s="87"/>
      <c r="AR51" s="60"/>
      <c r="AS51" s="73"/>
      <c r="AT51" s="73"/>
      <c r="AU51" s="88"/>
      <c r="AV51" s="88"/>
      <c r="AW51" s="88"/>
      <c r="AX51" s="89"/>
      <c r="AY51" s="90"/>
      <c r="AZ51" s="91"/>
      <c r="BA51" s="75"/>
      <c r="BB51" s="76"/>
      <c r="BC51" s="94"/>
      <c r="BD51" s="78"/>
      <c r="BE51" s="78"/>
    </row>
    <row r="52" spans="1:57" s="157" customFormat="1" ht="32.25" customHeight="1" thickBot="1">
      <c r="A52" s="39">
        <v>10</v>
      </c>
      <c r="B52" s="131" t="s">
        <v>80</v>
      </c>
      <c r="C52" s="160" t="s">
        <v>65</v>
      </c>
      <c r="D52" s="84" t="s">
        <v>81</v>
      </c>
      <c r="E52" s="132">
        <v>2</v>
      </c>
      <c r="F52" s="132">
        <v>2</v>
      </c>
      <c r="G52" s="44">
        <v>45357</v>
      </c>
      <c r="H52" s="45" t="s">
        <v>53</v>
      </c>
      <c r="I52" s="46">
        <v>103</v>
      </c>
      <c r="J52" s="46">
        <f>$AU$4</f>
        <v>6</v>
      </c>
      <c r="K52" s="331" t="s">
        <v>134</v>
      </c>
      <c r="L52" s="331"/>
      <c r="M52" s="331"/>
      <c r="N52" s="47">
        <f>BC52</f>
        <v>6</v>
      </c>
      <c r="O52" s="47">
        <f>$AV$4</f>
        <v>8</v>
      </c>
      <c r="P52" s="47">
        <f>$AW$4</f>
        <v>3</v>
      </c>
      <c r="Q52" s="48">
        <f t="shared" si="24"/>
        <v>23</v>
      </c>
      <c r="R52" s="49"/>
      <c r="S52" s="50">
        <v>45392</v>
      </c>
      <c r="T52" s="51" t="str">
        <f t="shared" si="114"/>
        <v>3-4</v>
      </c>
      <c r="U52" s="51">
        <f t="shared" si="114"/>
        <v>103</v>
      </c>
      <c r="V52" s="51">
        <f t="shared" si="114"/>
        <v>6</v>
      </c>
      <c r="W52" s="331" t="s">
        <v>135</v>
      </c>
      <c r="X52" s="331"/>
      <c r="Y52" s="331"/>
      <c r="Z52" s="51">
        <f>N52</f>
        <v>6</v>
      </c>
      <c r="AA52" s="52">
        <f>$AV$4</f>
        <v>8</v>
      </c>
      <c r="AB52" s="52">
        <f>$AW$4</f>
        <v>3</v>
      </c>
      <c r="AC52" s="53">
        <f t="shared" si="31"/>
        <v>23</v>
      </c>
      <c r="AD52" s="49"/>
      <c r="AE52" s="54">
        <v>45427</v>
      </c>
      <c r="AF52" s="55" t="str">
        <f t="shared" si="115"/>
        <v>3-4</v>
      </c>
      <c r="AG52" s="55">
        <f t="shared" si="115"/>
        <v>103</v>
      </c>
      <c r="AH52" s="55">
        <f t="shared" si="115"/>
        <v>6</v>
      </c>
      <c r="AI52" s="331" t="s">
        <v>136</v>
      </c>
      <c r="AJ52" s="331"/>
      <c r="AK52" s="331"/>
      <c r="AL52" s="55">
        <f>Z52</f>
        <v>6</v>
      </c>
      <c r="AM52" s="56">
        <f>$AV$4</f>
        <v>8</v>
      </c>
      <c r="AN52" s="56">
        <f>$AW$4+1</f>
        <v>4</v>
      </c>
      <c r="AO52" s="57">
        <f t="shared" si="7"/>
        <v>24</v>
      </c>
      <c r="AP52" s="58">
        <f t="shared" si="8"/>
        <v>70</v>
      </c>
      <c r="AQ52" s="97">
        <f>E52</f>
        <v>2</v>
      </c>
      <c r="AR52" s="98">
        <f>F52</f>
        <v>2</v>
      </c>
      <c r="AS52" s="73">
        <f>$AS$11</f>
        <v>35</v>
      </c>
      <c r="AT52" s="73">
        <f>$AT$11</f>
        <v>35</v>
      </c>
      <c r="AU52" s="99" t="str">
        <f>TEXT(G52,"ДДДДДДД")</f>
        <v>среда</v>
      </c>
      <c r="AV52" s="99" t="str">
        <f>TEXT(S52,"ДДДДДДД")</f>
        <v>среда</v>
      </c>
      <c r="AW52" s="99" t="str">
        <f>TEXT(AE52,"ДДДДДДД")</f>
        <v>среда</v>
      </c>
      <c r="AX52" s="100">
        <v>5</v>
      </c>
      <c r="AY52" s="101" t="str">
        <f>IF(AX52=3,"5-6",IF(AX52=4,"7-8","9-10"))</f>
        <v>9-10</v>
      </c>
      <c r="AZ52" s="102">
        <v>210</v>
      </c>
      <c r="BA52" s="75">
        <f>BA48</f>
        <v>107</v>
      </c>
      <c r="BB52" s="76" t="str">
        <f>BB48</f>
        <v>15.50-17.00</v>
      </c>
      <c r="BC52" s="105">
        <f>$BC$11</f>
        <v>6</v>
      </c>
      <c r="BD52" s="78" t="e">
        <f>BD47</f>
        <v>#REF!</v>
      </c>
      <c r="BE52" s="78" t="e">
        <f>BE47</f>
        <v>#REF!</v>
      </c>
    </row>
    <row r="53" spans="1:57" ht="32.25" customHeight="1" thickBot="1">
      <c r="A53" s="176"/>
      <c r="B53" s="177"/>
      <c r="C53" s="178"/>
      <c r="D53" s="338" t="s">
        <v>84</v>
      </c>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BD53" s="78"/>
      <c r="BE53" s="78"/>
    </row>
    <row r="54" spans="1:57" s="30" customFormat="1" ht="19.5" customHeight="1">
      <c r="A54" s="339" t="s">
        <v>8</v>
      </c>
      <c r="B54" s="303" t="s">
        <v>9</v>
      </c>
      <c r="C54" s="340" t="s">
        <v>10</v>
      </c>
      <c r="D54" s="305" t="s">
        <v>11</v>
      </c>
      <c r="E54" s="341" t="s">
        <v>12</v>
      </c>
      <c r="F54" s="341" t="s">
        <v>13</v>
      </c>
      <c r="G54" s="307" t="s">
        <v>14</v>
      </c>
      <c r="H54" s="307"/>
      <c r="I54" s="307"/>
      <c r="J54" s="307"/>
      <c r="K54" s="307"/>
      <c r="L54" s="307"/>
      <c r="M54" s="307"/>
      <c r="N54" s="307"/>
      <c r="O54" s="307"/>
      <c r="P54" s="307"/>
      <c r="Q54" s="307"/>
      <c r="R54" s="342"/>
      <c r="S54" s="309" t="s">
        <v>15</v>
      </c>
      <c r="T54" s="309"/>
      <c r="U54" s="309"/>
      <c r="V54" s="309"/>
      <c r="W54" s="309"/>
      <c r="X54" s="309"/>
      <c r="Y54" s="309"/>
      <c r="Z54" s="309"/>
      <c r="AA54" s="309"/>
      <c r="AB54" s="309"/>
      <c r="AC54" s="309"/>
      <c r="AD54" s="342"/>
      <c r="AE54" s="343" t="s">
        <v>16</v>
      </c>
      <c r="AF54" s="343"/>
      <c r="AG54" s="343"/>
      <c r="AH54" s="343"/>
      <c r="AI54" s="343"/>
      <c r="AJ54" s="343"/>
      <c r="AK54" s="343"/>
      <c r="AL54" s="343"/>
      <c r="AM54" s="343"/>
      <c r="AN54" s="343"/>
      <c r="AO54" s="343"/>
      <c r="AP54" s="344" t="s">
        <v>17</v>
      </c>
      <c r="AQ54" s="312" t="s">
        <v>12</v>
      </c>
      <c r="AR54" s="313" t="s">
        <v>13</v>
      </c>
      <c r="AS54" s="28"/>
      <c r="AT54" s="28"/>
      <c r="AU54" s="28"/>
      <c r="AV54" s="29"/>
      <c r="AW54" s="29"/>
      <c r="AX54" s="29"/>
      <c r="AY54" s="29"/>
      <c r="AZ54" s="29"/>
      <c r="BA54" s="29"/>
      <c r="BB54" s="29"/>
      <c r="BC54" s="29"/>
      <c r="BD54" s="78"/>
      <c r="BE54" s="78"/>
    </row>
    <row r="55" spans="1:57" s="30" customFormat="1" ht="19.5" customHeight="1">
      <c r="A55" s="339"/>
      <c r="B55" s="303"/>
      <c r="C55" s="340"/>
      <c r="D55" s="305"/>
      <c r="E55" s="341"/>
      <c r="F55" s="341"/>
      <c r="G55" s="317" t="s">
        <v>18</v>
      </c>
      <c r="H55" s="317"/>
      <c r="I55" s="317"/>
      <c r="J55" s="317"/>
      <c r="K55" s="317"/>
      <c r="L55" s="317"/>
      <c r="M55" s="317"/>
      <c r="N55" s="317"/>
      <c r="O55" s="317"/>
      <c r="P55" s="317"/>
      <c r="Q55" s="317"/>
      <c r="R55" s="342"/>
      <c r="S55" s="318" t="s">
        <v>18</v>
      </c>
      <c r="T55" s="318"/>
      <c r="U55" s="318"/>
      <c r="V55" s="318"/>
      <c r="W55" s="318"/>
      <c r="X55" s="318"/>
      <c r="Y55" s="318"/>
      <c r="Z55" s="318"/>
      <c r="AA55" s="318"/>
      <c r="AB55" s="318"/>
      <c r="AC55" s="318"/>
      <c r="AD55" s="342"/>
      <c r="AE55" s="345" t="s">
        <v>18</v>
      </c>
      <c r="AF55" s="345"/>
      <c r="AG55" s="345"/>
      <c r="AH55" s="345"/>
      <c r="AI55" s="345"/>
      <c r="AJ55" s="345"/>
      <c r="AK55" s="345"/>
      <c r="AL55" s="345"/>
      <c r="AM55" s="345"/>
      <c r="AN55" s="345"/>
      <c r="AO55" s="345"/>
      <c r="AP55" s="344"/>
      <c r="AQ55" s="312"/>
      <c r="AR55" s="313"/>
      <c r="AS55" s="31"/>
      <c r="AT55" s="31"/>
      <c r="AU55" s="31"/>
      <c r="AV55" s="29"/>
      <c r="AW55" s="29"/>
      <c r="AX55" s="29"/>
      <c r="AY55" s="29"/>
      <c r="AZ55" s="29"/>
      <c r="BA55" s="29"/>
      <c r="BB55" s="29"/>
      <c r="BC55" s="29"/>
      <c r="BD55" s="78"/>
      <c r="BE55" s="78"/>
    </row>
    <row r="56" spans="1:57" s="30" customFormat="1" ht="19.5" customHeight="1">
      <c r="A56" s="339"/>
      <c r="B56" s="303"/>
      <c r="C56" s="340"/>
      <c r="D56" s="305"/>
      <c r="E56" s="341"/>
      <c r="F56" s="341"/>
      <c r="G56" s="317" t="s">
        <v>19</v>
      </c>
      <c r="H56" s="317"/>
      <c r="I56" s="317"/>
      <c r="J56" s="317"/>
      <c r="K56" s="317" t="s">
        <v>85</v>
      </c>
      <c r="L56" s="317"/>
      <c r="M56" s="317"/>
      <c r="N56" s="317"/>
      <c r="O56" s="319" t="s">
        <v>21</v>
      </c>
      <c r="P56" s="320" t="s">
        <v>3</v>
      </c>
      <c r="Q56" s="320" t="s">
        <v>22</v>
      </c>
      <c r="R56" s="342"/>
      <c r="S56" s="318" t="s">
        <v>19</v>
      </c>
      <c r="T56" s="318"/>
      <c r="U56" s="318"/>
      <c r="V56" s="318"/>
      <c r="W56" s="318" t="s">
        <v>85</v>
      </c>
      <c r="X56" s="318"/>
      <c r="Y56" s="318"/>
      <c r="Z56" s="318"/>
      <c r="AA56" s="314" t="s">
        <v>21</v>
      </c>
      <c r="AB56" s="315" t="s">
        <v>3</v>
      </c>
      <c r="AC56" s="315" t="s">
        <v>22</v>
      </c>
      <c r="AD56" s="342"/>
      <c r="AE56" s="316" t="s">
        <v>19</v>
      </c>
      <c r="AF56" s="316"/>
      <c r="AG56" s="316"/>
      <c r="AH56" s="316"/>
      <c r="AI56" s="316" t="s">
        <v>85</v>
      </c>
      <c r="AJ56" s="316"/>
      <c r="AK56" s="316"/>
      <c r="AL56" s="316"/>
      <c r="AM56" s="321" t="s">
        <v>21</v>
      </c>
      <c r="AN56" s="322" t="s">
        <v>3</v>
      </c>
      <c r="AO56" s="347" t="s">
        <v>22</v>
      </c>
      <c r="AP56" s="344"/>
      <c r="AQ56" s="312"/>
      <c r="AR56" s="313"/>
      <c r="AS56" s="31"/>
      <c r="AT56" s="31"/>
      <c r="AU56" s="31"/>
      <c r="AV56" s="29"/>
      <c r="AW56" s="29"/>
      <c r="AX56" s="29"/>
      <c r="AY56" s="29"/>
      <c r="AZ56" s="29"/>
      <c r="BA56" s="29"/>
      <c r="BB56" s="29"/>
      <c r="BC56" s="29"/>
      <c r="BD56" s="78"/>
      <c r="BE56" s="78"/>
    </row>
    <row r="57" spans="1:57" s="30" customFormat="1" ht="19.5" customHeight="1">
      <c r="A57" s="339"/>
      <c r="B57" s="303"/>
      <c r="C57" s="340"/>
      <c r="D57" s="305"/>
      <c r="E57" s="341"/>
      <c r="F57" s="341"/>
      <c r="G57" s="317"/>
      <c r="H57" s="317"/>
      <c r="I57" s="317"/>
      <c r="J57" s="317"/>
      <c r="K57" s="317"/>
      <c r="L57" s="317"/>
      <c r="M57" s="317"/>
      <c r="N57" s="317"/>
      <c r="O57" s="319"/>
      <c r="P57" s="320"/>
      <c r="Q57" s="320"/>
      <c r="R57" s="342"/>
      <c r="S57" s="318"/>
      <c r="T57" s="318"/>
      <c r="U57" s="318"/>
      <c r="V57" s="318"/>
      <c r="W57" s="318"/>
      <c r="X57" s="318"/>
      <c r="Y57" s="318"/>
      <c r="Z57" s="318"/>
      <c r="AA57" s="314"/>
      <c r="AB57" s="315"/>
      <c r="AC57" s="315"/>
      <c r="AD57" s="342"/>
      <c r="AE57" s="316"/>
      <c r="AF57" s="316"/>
      <c r="AG57" s="316"/>
      <c r="AH57" s="316"/>
      <c r="AI57" s="316"/>
      <c r="AJ57" s="316"/>
      <c r="AK57" s="316"/>
      <c r="AL57" s="316"/>
      <c r="AM57" s="321"/>
      <c r="AN57" s="322"/>
      <c r="AO57" s="347"/>
      <c r="AP57" s="344"/>
      <c r="AQ57" s="312"/>
      <c r="AR57" s="313"/>
      <c r="AS57" s="31"/>
      <c r="AT57" s="31"/>
      <c r="AU57" s="31"/>
      <c r="AV57" s="29"/>
      <c r="AW57" s="29"/>
      <c r="AX57" s="29"/>
      <c r="AY57" s="29"/>
      <c r="AZ57" s="29"/>
      <c r="BA57" s="29"/>
      <c r="BB57" s="29"/>
      <c r="BC57" s="29"/>
      <c r="BD57" s="78"/>
      <c r="BE57" s="78"/>
    </row>
    <row r="58" spans="1:57" s="30" customFormat="1" ht="19.5" customHeight="1">
      <c r="A58" s="339"/>
      <c r="B58" s="303"/>
      <c r="C58" s="340"/>
      <c r="D58" s="305"/>
      <c r="E58" s="341"/>
      <c r="F58" s="341"/>
      <c r="G58" s="323" t="s">
        <v>23</v>
      </c>
      <c r="H58" s="323" t="s">
        <v>24</v>
      </c>
      <c r="I58" s="323" t="s">
        <v>25</v>
      </c>
      <c r="J58" s="323" t="s">
        <v>26</v>
      </c>
      <c r="K58" s="323" t="s">
        <v>23</v>
      </c>
      <c r="L58" s="323" t="s">
        <v>25</v>
      </c>
      <c r="M58" s="323" t="s">
        <v>24</v>
      </c>
      <c r="N58" s="324" t="s">
        <v>26</v>
      </c>
      <c r="O58" s="319"/>
      <c r="P58" s="320"/>
      <c r="Q58" s="320"/>
      <c r="R58" s="342"/>
      <c r="S58" s="327" t="s">
        <v>23</v>
      </c>
      <c r="T58" s="327" t="s">
        <v>24</v>
      </c>
      <c r="U58" s="327" t="s">
        <v>25</v>
      </c>
      <c r="V58" s="327" t="s">
        <v>26</v>
      </c>
      <c r="W58" s="327" t="s">
        <v>23</v>
      </c>
      <c r="X58" s="328" t="s">
        <v>25</v>
      </c>
      <c r="Y58" s="346" t="s">
        <v>24</v>
      </c>
      <c r="Z58" s="328" t="s">
        <v>26</v>
      </c>
      <c r="AA58" s="314"/>
      <c r="AB58" s="315"/>
      <c r="AC58" s="315"/>
      <c r="AD58" s="342"/>
      <c r="AE58" s="325" t="s">
        <v>23</v>
      </c>
      <c r="AF58" s="325" t="s">
        <v>24</v>
      </c>
      <c r="AG58" s="325" t="s">
        <v>25</v>
      </c>
      <c r="AH58" s="325" t="s">
        <v>26</v>
      </c>
      <c r="AI58" s="325" t="s">
        <v>23</v>
      </c>
      <c r="AJ58" s="326" t="s">
        <v>25</v>
      </c>
      <c r="AK58" s="348" t="s">
        <v>24</v>
      </c>
      <c r="AL58" s="326" t="s">
        <v>26</v>
      </c>
      <c r="AM58" s="321"/>
      <c r="AN58" s="322"/>
      <c r="AO58" s="347"/>
      <c r="AP58" s="344"/>
      <c r="AQ58" s="312"/>
      <c r="AR58" s="313"/>
      <c r="AS58" s="329" t="s">
        <v>27</v>
      </c>
      <c r="AT58" s="329"/>
      <c r="AU58" s="31">
        <v>23</v>
      </c>
      <c r="AV58" s="31">
        <v>23</v>
      </c>
      <c r="AW58" s="31">
        <v>24</v>
      </c>
      <c r="AX58" s="329" t="s">
        <v>28</v>
      </c>
      <c r="AY58" s="329"/>
      <c r="AZ58" s="32" t="s">
        <v>25</v>
      </c>
      <c r="BA58" s="330" t="s">
        <v>29</v>
      </c>
      <c r="BB58" s="330"/>
      <c r="BC58" s="330"/>
      <c r="BD58" s="78"/>
      <c r="BE58" s="78"/>
    </row>
    <row r="59" spans="1:57" s="38" customFormat="1" ht="19.5" customHeight="1">
      <c r="A59" s="339"/>
      <c r="B59" s="303"/>
      <c r="C59" s="340"/>
      <c r="D59" s="305"/>
      <c r="E59" s="341"/>
      <c r="F59" s="341"/>
      <c r="G59" s="323"/>
      <c r="H59" s="323"/>
      <c r="I59" s="323"/>
      <c r="J59" s="323"/>
      <c r="K59" s="323"/>
      <c r="L59" s="323"/>
      <c r="M59" s="323"/>
      <c r="N59" s="324"/>
      <c r="O59" s="319"/>
      <c r="P59" s="320"/>
      <c r="Q59" s="320"/>
      <c r="R59" s="342"/>
      <c r="S59" s="327"/>
      <c r="T59" s="327"/>
      <c r="U59" s="327"/>
      <c r="V59" s="327"/>
      <c r="W59" s="327"/>
      <c r="X59" s="328"/>
      <c r="Y59" s="346"/>
      <c r="Z59" s="328"/>
      <c r="AA59" s="314"/>
      <c r="AB59" s="315"/>
      <c r="AC59" s="315"/>
      <c r="AD59" s="342"/>
      <c r="AE59" s="325"/>
      <c r="AF59" s="325"/>
      <c r="AG59" s="325"/>
      <c r="AH59" s="325"/>
      <c r="AI59" s="325"/>
      <c r="AJ59" s="326"/>
      <c r="AK59" s="348"/>
      <c r="AL59" s="326"/>
      <c r="AM59" s="321"/>
      <c r="AN59" s="322"/>
      <c r="AO59" s="347"/>
      <c r="AP59" s="344"/>
      <c r="AQ59" s="312"/>
      <c r="AR59" s="313"/>
      <c r="AS59" s="179" t="s">
        <v>31</v>
      </c>
      <c r="AT59" s="179" t="s">
        <v>32</v>
      </c>
      <c r="AU59" s="180" t="s">
        <v>33</v>
      </c>
      <c r="AV59" s="180" t="s">
        <v>34</v>
      </c>
      <c r="AW59" s="180" t="s">
        <v>35</v>
      </c>
      <c r="AX59" s="180" t="s">
        <v>36</v>
      </c>
      <c r="AY59" s="180" t="s">
        <v>37</v>
      </c>
      <c r="AZ59" s="181" t="s">
        <v>38</v>
      </c>
      <c r="BA59" s="182" t="s">
        <v>39</v>
      </c>
      <c r="BB59" s="182" t="s">
        <v>40</v>
      </c>
      <c r="BC59" s="182" t="s">
        <v>26</v>
      </c>
      <c r="BD59" s="183"/>
      <c r="BE59" s="183"/>
    </row>
    <row r="60" spans="1:57" ht="48.75" customHeight="1">
      <c r="A60" s="184">
        <v>1</v>
      </c>
      <c r="B60" s="185" t="s">
        <v>86</v>
      </c>
      <c r="C60" s="186" t="s">
        <v>42</v>
      </c>
      <c r="D60" s="187" t="s">
        <v>93</v>
      </c>
      <c r="E60" s="43">
        <v>1</v>
      </c>
      <c r="F60" s="43">
        <v>1</v>
      </c>
      <c r="G60" s="44">
        <v>45344</v>
      </c>
      <c r="H60" s="45" t="s">
        <v>43</v>
      </c>
      <c r="I60" s="46">
        <v>102</v>
      </c>
      <c r="J60" s="46">
        <f aca="true" t="shared" si="116" ref="J60:J73">$AU$4</f>
        <v>6</v>
      </c>
      <c r="K60" s="44">
        <v>45377</v>
      </c>
      <c r="L60" s="188">
        <f>I60</f>
        <v>102</v>
      </c>
      <c r="M60" s="189" t="s">
        <v>47</v>
      </c>
      <c r="N60" s="47">
        <f>BC60</f>
        <v>6</v>
      </c>
      <c r="O60" s="47">
        <v>8</v>
      </c>
      <c r="P60" s="47">
        <f aca="true" t="shared" si="117" ref="P60:P73">$AW$4</f>
        <v>3</v>
      </c>
      <c r="Q60" s="48">
        <f aca="true" t="shared" si="118" ref="Q60:Q73">SUM(N60:P60)+J60</f>
        <v>23</v>
      </c>
      <c r="R60" s="49"/>
      <c r="S60" s="50">
        <v>45393</v>
      </c>
      <c r="T60" s="51" t="str">
        <f aca="true" t="shared" si="119" ref="T60:T73">H60</f>
        <v>1-2</v>
      </c>
      <c r="U60" s="51">
        <f>I60</f>
        <v>102</v>
      </c>
      <c r="V60" s="51">
        <f aca="true" t="shared" si="120" ref="V60:V73">J60</f>
        <v>6</v>
      </c>
      <c r="W60" s="50">
        <v>45390</v>
      </c>
      <c r="X60" s="51">
        <f aca="true" t="shared" si="121" ref="X60:X73">L60</f>
        <v>102</v>
      </c>
      <c r="Y60" s="190" t="str">
        <f aca="true" t="shared" si="122" ref="Y60:Y73">M60</f>
        <v>5-6</v>
      </c>
      <c r="Z60" s="51">
        <f aca="true" t="shared" si="123" ref="Z60:Z73">N60</f>
        <v>6</v>
      </c>
      <c r="AA60" s="52">
        <f aca="true" t="shared" si="124" ref="AA60:AA73">$AV$4</f>
        <v>8</v>
      </c>
      <c r="AB60" s="52">
        <f aca="true" t="shared" si="125" ref="AB60:AB73">$AW$4</f>
        <v>3</v>
      </c>
      <c r="AC60" s="53">
        <f aca="true" t="shared" si="126" ref="AC60:AC73">SUM(Z60:AB60)+V60</f>
        <v>23</v>
      </c>
      <c r="AD60" s="49"/>
      <c r="AE60" s="54">
        <v>45435</v>
      </c>
      <c r="AF60" s="55" t="str">
        <f aca="true" t="shared" si="127" ref="AF60:AF73">H60</f>
        <v>1-2</v>
      </c>
      <c r="AG60" s="55">
        <f>I60</f>
        <v>102</v>
      </c>
      <c r="AH60" s="55">
        <f aca="true" t="shared" si="128" ref="AH60:AH73">J60</f>
        <v>6</v>
      </c>
      <c r="AI60" s="54">
        <v>45432</v>
      </c>
      <c r="AJ60" s="55">
        <f aca="true" t="shared" si="129" ref="AJ60:AJ73">X60</f>
        <v>102</v>
      </c>
      <c r="AK60" s="191" t="str">
        <f aca="true" t="shared" si="130" ref="AK60:AK73">Y60</f>
        <v>5-6</v>
      </c>
      <c r="AL60" s="55">
        <f aca="true" t="shared" si="131" ref="AL60:AL73">Z60</f>
        <v>6</v>
      </c>
      <c r="AM60" s="56">
        <f aca="true" t="shared" si="132" ref="AM60:AM73">$AV$4</f>
        <v>8</v>
      </c>
      <c r="AN60" s="56">
        <f aca="true" t="shared" si="133" ref="AN60:AN73">$AW$4+1</f>
        <v>4</v>
      </c>
      <c r="AO60" s="57">
        <f aca="true" t="shared" si="134" ref="AO60:AO73">SUM(AL60:AN60)+AH60</f>
        <v>24</v>
      </c>
      <c r="AP60" s="58">
        <f aca="true" t="shared" si="135" ref="AP60:AP73">AO60+AC60+Q60</f>
        <v>70</v>
      </c>
      <c r="AQ60" s="59">
        <f aca="true" t="shared" si="136" ref="AQ60:AR62">E60</f>
        <v>1</v>
      </c>
      <c r="AR60" s="60">
        <f t="shared" si="136"/>
        <v>1</v>
      </c>
      <c r="AS60" s="126">
        <v>35</v>
      </c>
      <c r="AT60" s="192">
        <v>35</v>
      </c>
      <c r="AU60" s="122" t="str">
        <f>TEXT(G60,"ДДДДДДД")</f>
        <v>четверг</v>
      </c>
      <c r="AV60" s="122" t="str">
        <f>TEXT(S60,"ДДДДДДД")</f>
        <v>четверг</v>
      </c>
      <c r="AW60" s="122" t="str">
        <f>TEXT(AE60,"ДДДДДДД")</f>
        <v>четверг</v>
      </c>
      <c r="AX60" s="133">
        <v>3</v>
      </c>
      <c r="AY60" s="124" t="str">
        <f>IF(AX60=3,"5-6",IF(AX60=4,"7-8","9-10"))</f>
        <v>5-6</v>
      </c>
      <c r="AZ60" s="125">
        <v>203</v>
      </c>
      <c r="BA60" s="193" t="s">
        <v>87</v>
      </c>
      <c r="BB60" s="194" t="s">
        <v>88</v>
      </c>
      <c r="BC60" s="195">
        <f>$BC$11</f>
        <v>6</v>
      </c>
      <c r="BD60" s="196">
        <v>35</v>
      </c>
      <c r="BE60" s="196">
        <v>36</v>
      </c>
    </row>
    <row r="61" spans="1:57" s="157" customFormat="1" ht="61.5" customHeight="1">
      <c r="A61" s="197">
        <v>2</v>
      </c>
      <c r="B61" s="185" t="s">
        <v>89</v>
      </c>
      <c r="C61" s="186" t="s">
        <v>49</v>
      </c>
      <c r="D61" s="187" t="s">
        <v>90</v>
      </c>
      <c r="E61" s="43">
        <v>1</v>
      </c>
      <c r="F61" s="43">
        <v>1</v>
      </c>
      <c r="G61" s="44">
        <v>45352</v>
      </c>
      <c r="H61" s="45" t="s">
        <v>53</v>
      </c>
      <c r="I61" s="46">
        <v>102</v>
      </c>
      <c r="J61" s="46">
        <f t="shared" si="116"/>
        <v>6</v>
      </c>
      <c r="K61" s="44">
        <v>45349</v>
      </c>
      <c r="L61" s="188">
        <f>I61</f>
        <v>102</v>
      </c>
      <c r="M61" s="189" t="s">
        <v>47</v>
      </c>
      <c r="N61" s="47">
        <f>BC61</f>
        <v>6</v>
      </c>
      <c r="O61" s="47">
        <f aca="true" t="shared" si="137" ref="O61:O72">$AV$4</f>
        <v>8</v>
      </c>
      <c r="P61" s="47">
        <f t="shared" si="117"/>
        <v>3</v>
      </c>
      <c r="Q61" s="48">
        <f t="shared" si="118"/>
        <v>23</v>
      </c>
      <c r="R61" s="49"/>
      <c r="S61" s="50">
        <v>45394</v>
      </c>
      <c r="T61" s="51" t="str">
        <f t="shared" si="119"/>
        <v>3-4</v>
      </c>
      <c r="U61" s="51">
        <f>I61</f>
        <v>102</v>
      </c>
      <c r="V61" s="51">
        <f t="shared" si="120"/>
        <v>6</v>
      </c>
      <c r="W61" s="50">
        <v>45391</v>
      </c>
      <c r="X61" s="51">
        <f t="shared" si="121"/>
        <v>102</v>
      </c>
      <c r="Y61" s="190" t="str">
        <f t="shared" si="122"/>
        <v>5-6</v>
      </c>
      <c r="Z61" s="51">
        <f t="shared" si="123"/>
        <v>6</v>
      </c>
      <c r="AA61" s="52">
        <f t="shared" si="124"/>
        <v>8</v>
      </c>
      <c r="AB61" s="52">
        <f t="shared" si="125"/>
        <v>3</v>
      </c>
      <c r="AC61" s="53">
        <f t="shared" si="126"/>
        <v>23</v>
      </c>
      <c r="AD61" s="49"/>
      <c r="AE61" s="54">
        <v>45436</v>
      </c>
      <c r="AF61" s="55" t="str">
        <f t="shared" si="127"/>
        <v>3-4</v>
      </c>
      <c r="AG61" s="55">
        <f>I61</f>
        <v>102</v>
      </c>
      <c r="AH61" s="55">
        <f t="shared" si="128"/>
        <v>6</v>
      </c>
      <c r="AI61" s="54">
        <v>45439</v>
      </c>
      <c r="AJ61" s="55">
        <f t="shared" si="129"/>
        <v>102</v>
      </c>
      <c r="AK61" s="191" t="str">
        <f t="shared" si="130"/>
        <v>5-6</v>
      </c>
      <c r="AL61" s="55">
        <f t="shared" si="131"/>
        <v>6</v>
      </c>
      <c r="AM61" s="56">
        <f t="shared" si="132"/>
        <v>8</v>
      </c>
      <c r="AN61" s="56">
        <f t="shared" si="133"/>
        <v>4</v>
      </c>
      <c r="AO61" s="57">
        <f t="shared" si="134"/>
        <v>24</v>
      </c>
      <c r="AP61" s="58">
        <f t="shared" si="135"/>
        <v>70</v>
      </c>
      <c r="AQ61" s="59">
        <f t="shared" si="136"/>
        <v>1</v>
      </c>
      <c r="AR61" s="60">
        <f t="shared" si="136"/>
        <v>1</v>
      </c>
      <c r="AS61" s="78">
        <f>$AS$60</f>
        <v>35</v>
      </c>
      <c r="AT61" s="78">
        <f>$AT$60</f>
        <v>35</v>
      </c>
      <c r="AU61" s="122" t="str">
        <f>TEXT(G61,"ДДДДДДД")</f>
        <v>пятница</v>
      </c>
      <c r="AV61" s="122" t="str">
        <f>TEXT(S61,"ДДДДДДД")</f>
        <v>пятница</v>
      </c>
      <c r="AW61" s="122" t="str">
        <f>TEXT(AE61,"ДДДДДДД")</f>
        <v>пятница</v>
      </c>
      <c r="AX61" s="133">
        <v>4</v>
      </c>
      <c r="AY61" s="124" t="str">
        <f>IF(AX61=3,"5-6",IF(AX61=4,"7-8","9-10"))</f>
        <v>7-8</v>
      </c>
      <c r="AZ61" s="134">
        <f aca="true" t="shared" si="138" ref="AZ61:BB62">AZ60</f>
        <v>203</v>
      </c>
      <c r="BA61" s="198" t="str">
        <f t="shared" si="138"/>
        <v>111</v>
      </c>
      <c r="BB61" s="198" t="str">
        <f t="shared" si="138"/>
        <v>13,00-15,00</v>
      </c>
      <c r="BC61" s="77">
        <f>$BC$11</f>
        <v>6</v>
      </c>
      <c r="BD61" s="196">
        <v>35</v>
      </c>
      <c r="BE61" s="196">
        <v>36</v>
      </c>
    </row>
    <row r="62" spans="1:57" ht="41.25" customHeight="1">
      <c r="A62" s="197">
        <v>3</v>
      </c>
      <c r="B62" s="185" t="s">
        <v>91</v>
      </c>
      <c r="C62" s="186" t="s">
        <v>92</v>
      </c>
      <c r="D62" s="187" t="s">
        <v>93</v>
      </c>
      <c r="E62" s="43">
        <v>1</v>
      </c>
      <c r="F62" s="43">
        <v>1</v>
      </c>
      <c r="G62" s="44">
        <v>45344</v>
      </c>
      <c r="H62" s="45" t="s">
        <v>53</v>
      </c>
      <c r="I62" s="46">
        <v>210</v>
      </c>
      <c r="J62" s="46">
        <f t="shared" si="116"/>
        <v>6</v>
      </c>
      <c r="K62" s="44">
        <v>45355</v>
      </c>
      <c r="L62" s="188">
        <f>I62</f>
        <v>210</v>
      </c>
      <c r="M62" s="45" t="s">
        <v>53</v>
      </c>
      <c r="N62" s="47">
        <f>BC62</f>
        <v>6</v>
      </c>
      <c r="O62" s="47">
        <f t="shared" si="137"/>
        <v>8</v>
      </c>
      <c r="P62" s="47">
        <f t="shared" si="117"/>
        <v>3</v>
      </c>
      <c r="Q62" s="48">
        <f t="shared" si="118"/>
        <v>23</v>
      </c>
      <c r="R62" s="49"/>
      <c r="S62" s="50">
        <v>45393</v>
      </c>
      <c r="T62" s="51" t="str">
        <f t="shared" si="119"/>
        <v>3-4</v>
      </c>
      <c r="U62" s="51">
        <f>I62</f>
        <v>210</v>
      </c>
      <c r="V62" s="51">
        <f t="shared" si="120"/>
        <v>6</v>
      </c>
      <c r="W62" s="50">
        <v>45397</v>
      </c>
      <c r="X62" s="51">
        <f t="shared" si="121"/>
        <v>210</v>
      </c>
      <c r="Y62" s="190" t="str">
        <f t="shared" si="122"/>
        <v>3-4</v>
      </c>
      <c r="Z62" s="51">
        <f t="shared" si="123"/>
        <v>6</v>
      </c>
      <c r="AA62" s="52">
        <f t="shared" si="124"/>
        <v>8</v>
      </c>
      <c r="AB62" s="52">
        <f t="shared" si="125"/>
        <v>3</v>
      </c>
      <c r="AC62" s="53">
        <f t="shared" si="126"/>
        <v>23</v>
      </c>
      <c r="AD62" s="49"/>
      <c r="AE62" s="54">
        <v>45435</v>
      </c>
      <c r="AF62" s="96" t="str">
        <f t="shared" si="127"/>
        <v>3-4</v>
      </c>
      <c r="AG62" s="55">
        <f>I62</f>
        <v>210</v>
      </c>
      <c r="AH62" s="55">
        <f t="shared" si="128"/>
        <v>6</v>
      </c>
      <c r="AI62" s="54">
        <v>45439</v>
      </c>
      <c r="AJ62" s="55">
        <f t="shared" si="129"/>
        <v>210</v>
      </c>
      <c r="AK62" s="191" t="str">
        <f t="shared" si="130"/>
        <v>3-4</v>
      </c>
      <c r="AL62" s="55">
        <f t="shared" si="131"/>
        <v>6</v>
      </c>
      <c r="AM62" s="56">
        <f t="shared" si="132"/>
        <v>8</v>
      </c>
      <c r="AN62" s="56">
        <f t="shared" si="133"/>
        <v>4</v>
      </c>
      <c r="AO62" s="57">
        <f t="shared" si="134"/>
        <v>24</v>
      </c>
      <c r="AP62" s="58">
        <f t="shared" si="135"/>
        <v>70</v>
      </c>
      <c r="AQ62" s="59">
        <f t="shared" si="136"/>
        <v>1</v>
      </c>
      <c r="AR62" s="60">
        <f t="shared" si="136"/>
        <v>1</v>
      </c>
      <c r="AS62" s="78">
        <f>$AS$60</f>
        <v>35</v>
      </c>
      <c r="AT62" s="78">
        <f>$AT$60</f>
        <v>35</v>
      </c>
      <c r="AU62" s="122" t="str">
        <f>TEXT(G62,"ДДДДДДД")</f>
        <v>четверг</v>
      </c>
      <c r="AV62" s="122" t="str">
        <f>TEXT(S62,"ДДДДДДД")</f>
        <v>четверг</v>
      </c>
      <c r="AW62" s="122" t="str">
        <f>TEXT(AE62,"ДДДДДДД")</f>
        <v>четверг</v>
      </c>
      <c r="AX62" s="133">
        <v>3</v>
      </c>
      <c r="AY62" s="124" t="str">
        <f>IF(AX62=3,"5-6",IF(AX62=4,"7-8","9-10"))</f>
        <v>5-6</v>
      </c>
      <c r="AZ62" s="134">
        <f t="shared" si="138"/>
        <v>203</v>
      </c>
      <c r="BA62" s="198" t="str">
        <f t="shared" si="138"/>
        <v>111</v>
      </c>
      <c r="BB62" s="198" t="str">
        <f t="shared" si="138"/>
        <v>13,00-15,00</v>
      </c>
      <c r="BC62" s="77">
        <f>$BC$11</f>
        <v>6</v>
      </c>
      <c r="BD62" s="196">
        <v>35</v>
      </c>
      <c r="BE62" s="196">
        <v>36</v>
      </c>
    </row>
    <row r="63" spans="1:57" ht="28.5" customHeight="1">
      <c r="A63" s="197">
        <v>4</v>
      </c>
      <c r="B63" s="199" t="s">
        <v>94</v>
      </c>
      <c r="C63" s="186" t="s">
        <v>42</v>
      </c>
      <c r="D63" s="200" t="s">
        <v>95</v>
      </c>
      <c r="E63" s="43">
        <v>1</v>
      </c>
      <c r="F63" s="43">
        <v>1</v>
      </c>
      <c r="G63" s="44">
        <v>45378</v>
      </c>
      <c r="H63" s="45" t="s">
        <v>43</v>
      </c>
      <c r="I63" s="46">
        <v>210</v>
      </c>
      <c r="J63" s="46">
        <f t="shared" si="116"/>
        <v>6</v>
      </c>
      <c r="K63" s="44">
        <v>45356</v>
      </c>
      <c r="L63" s="188">
        <f>I63</f>
        <v>210</v>
      </c>
      <c r="M63" s="45" t="s">
        <v>53</v>
      </c>
      <c r="N63" s="47">
        <v>6</v>
      </c>
      <c r="O63" s="47">
        <f t="shared" si="137"/>
        <v>8</v>
      </c>
      <c r="P63" s="47">
        <f t="shared" si="117"/>
        <v>3</v>
      </c>
      <c r="Q63" s="48">
        <f t="shared" si="118"/>
        <v>23</v>
      </c>
      <c r="R63" s="49"/>
      <c r="S63" s="50">
        <v>45392</v>
      </c>
      <c r="T63" s="51" t="str">
        <f t="shared" si="119"/>
        <v>1-2</v>
      </c>
      <c r="U63" s="51">
        <f>I63</f>
        <v>210</v>
      </c>
      <c r="V63" s="51">
        <f t="shared" si="120"/>
        <v>6</v>
      </c>
      <c r="W63" s="50">
        <v>45398</v>
      </c>
      <c r="X63" s="51">
        <f t="shared" si="121"/>
        <v>210</v>
      </c>
      <c r="Y63" s="190" t="str">
        <f t="shared" si="122"/>
        <v>3-4</v>
      </c>
      <c r="Z63" s="51">
        <f t="shared" si="123"/>
        <v>6</v>
      </c>
      <c r="AA63" s="52">
        <f t="shared" si="124"/>
        <v>8</v>
      </c>
      <c r="AB63" s="52">
        <f t="shared" si="125"/>
        <v>3</v>
      </c>
      <c r="AC63" s="53">
        <f t="shared" si="126"/>
        <v>23</v>
      </c>
      <c r="AD63" s="49"/>
      <c r="AE63" s="95">
        <v>45434</v>
      </c>
      <c r="AF63" s="96" t="str">
        <f t="shared" si="127"/>
        <v>1-2</v>
      </c>
      <c r="AG63" s="55">
        <f>I63</f>
        <v>210</v>
      </c>
      <c r="AH63" s="55">
        <f t="shared" si="128"/>
        <v>6</v>
      </c>
      <c r="AI63" s="54">
        <v>45440</v>
      </c>
      <c r="AJ63" s="55">
        <f t="shared" si="129"/>
        <v>210</v>
      </c>
      <c r="AK63" s="191" t="str">
        <f t="shared" si="130"/>
        <v>3-4</v>
      </c>
      <c r="AL63" s="55">
        <f t="shared" si="131"/>
        <v>6</v>
      </c>
      <c r="AM63" s="56">
        <f t="shared" si="132"/>
        <v>8</v>
      </c>
      <c r="AN63" s="56">
        <f t="shared" si="133"/>
        <v>4</v>
      </c>
      <c r="AO63" s="57">
        <f t="shared" si="134"/>
        <v>24</v>
      </c>
      <c r="AP63" s="58">
        <f t="shared" si="135"/>
        <v>70</v>
      </c>
      <c r="AQ63" s="59"/>
      <c r="AR63" s="60"/>
      <c r="AS63" s="78"/>
      <c r="AT63" s="78"/>
      <c r="AU63" s="122"/>
      <c r="AV63" s="122"/>
      <c r="AW63" s="122"/>
      <c r="AX63" s="133"/>
      <c r="AY63" s="124"/>
      <c r="AZ63" s="134"/>
      <c r="BA63" s="198"/>
      <c r="BB63" s="198"/>
      <c r="BC63" s="77"/>
      <c r="BD63" s="196"/>
      <c r="BE63" s="196"/>
    </row>
    <row r="64" spans="1:57" ht="41.25" customHeight="1" thickBot="1">
      <c r="A64" s="197">
        <v>5</v>
      </c>
      <c r="B64" s="199" t="s">
        <v>96</v>
      </c>
      <c r="C64" s="186" t="s">
        <v>49</v>
      </c>
      <c r="D64" s="187" t="s">
        <v>137</v>
      </c>
      <c r="E64" s="43">
        <v>1</v>
      </c>
      <c r="F64" s="43">
        <v>1.2</v>
      </c>
      <c r="G64" s="44">
        <v>45352</v>
      </c>
      <c r="H64" s="45" t="s">
        <v>43</v>
      </c>
      <c r="I64" s="46">
        <v>212</v>
      </c>
      <c r="J64" s="46">
        <f t="shared" si="116"/>
        <v>6</v>
      </c>
      <c r="K64" s="44">
        <v>45355</v>
      </c>
      <c r="L64" s="188">
        <f>I64</f>
        <v>212</v>
      </c>
      <c r="M64" s="189" t="s">
        <v>47</v>
      </c>
      <c r="N64" s="47">
        <v>6</v>
      </c>
      <c r="O64" s="47">
        <f t="shared" si="137"/>
        <v>8</v>
      </c>
      <c r="P64" s="47">
        <f t="shared" si="117"/>
        <v>3</v>
      </c>
      <c r="Q64" s="48">
        <f t="shared" si="118"/>
        <v>23</v>
      </c>
      <c r="R64" s="49"/>
      <c r="S64" s="50">
        <v>45394</v>
      </c>
      <c r="T64" s="51" t="str">
        <f t="shared" si="119"/>
        <v>1-2</v>
      </c>
      <c r="U64" s="51">
        <f>I64</f>
        <v>212</v>
      </c>
      <c r="V64" s="51">
        <f t="shared" si="120"/>
        <v>6</v>
      </c>
      <c r="W64" s="50">
        <v>45397</v>
      </c>
      <c r="X64" s="51">
        <f t="shared" si="121"/>
        <v>212</v>
      </c>
      <c r="Y64" s="190" t="str">
        <f t="shared" si="122"/>
        <v>5-6</v>
      </c>
      <c r="Z64" s="51">
        <f t="shared" si="123"/>
        <v>6</v>
      </c>
      <c r="AA64" s="52">
        <f t="shared" si="124"/>
        <v>8</v>
      </c>
      <c r="AB64" s="52">
        <f t="shared" si="125"/>
        <v>3</v>
      </c>
      <c r="AC64" s="53">
        <f t="shared" si="126"/>
        <v>23</v>
      </c>
      <c r="AD64" s="49"/>
      <c r="AE64" s="54">
        <v>45436</v>
      </c>
      <c r="AF64" s="55" t="str">
        <f t="shared" si="127"/>
        <v>1-2</v>
      </c>
      <c r="AG64" s="55">
        <f>I64</f>
        <v>212</v>
      </c>
      <c r="AH64" s="55">
        <f t="shared" si="128"/>
        <v>6</v>
      </c>
      <c r="AI64" s="54">
        <v>45440</v>
      </c>
      <c r="AJ64" s="55">
        <f t="shared" si="129"/>
        <v>212</v>
      </c>
      <c r="AK64" s="191" t="str">
        <f t="shared" si="130"/>
        <v>5-6</v>
      </c>
      <c r="AL64" s="55">
        <f t="shared" si="131"/>
        <v>6</v>
      </c>
      <c r="AM64" s="56">
        <f t="shared" si="132"/>
        <v>8</v>
      </c>
      <c r="AN64" s="56">
        <f t="shared" si="133"/>
        <v>4</v>
      </c>
      <c r="AO64" s="57">
        <f t="shared" si="134"/>
        <v>24</v>
      </c>
      <c r="AP64" s="58">
        <f t="shared" si="135"/>
        <v>70</v>
      </c>
      <c r="AQ64" s="59"/>
      <c r="AR64" s="60"/>
      <c r="AS64" s="78"/>
      <c r="AT64" s="78"/>
      <c r="AU64" s="122"/>
      <c r="AV64" s="122"/>
      <c r="AW64" s="122"/>
      <c r="AX64" s="133"/>
      <c r="AY64" s="124"/>
      <c r="AZ64" s="134"/>
      <c r="BA64" s="198"/>
      <c r="BB64" s="198"/>
      <c r="BC64" s="77"/>
      <c r="BD64" s="196"/>
      <c r="BE64" s="196"/>
    </row>
    <row r="65" spans="1:57" ht="61.5" customHeight="1" thickBot="1">
      <c r="A65" s="197">
        <v>6</v>
      </c>
      <c r="B65" s="199" t="s">
        <v>97</v>
      </c>
      <c r="C65" s="186" t="s">
        <v>42</v>
      </c>
      <c r="D65" s="200" t="s">
        <v>98</v>
      </c>
      <c r="E65" s="43">
        <v>1</v>
      </c>
      <c r="F65" s="43">
        <v>1</v>
      </c>
      <c r="G65" s="44">
        <v>45348</v>
      </c>
      <c r="H65" s="45" t="s">
        <v>43</v>
      </c>
      <c r="I65" s="46">
        <v>201</v>
      </c>
      <c r="J65" s="46">
        <f t="shared" si="116"/>
        <v>6</v>
      </c>
      <c r="K65" s="44">
        <v>45356</v>
      </c>
      <c r="L65" s="188">
        <v>107</v>
      </c>
      <c r="M65" s="189" t="s">
        <v>47</v>
      </c>
      <c r="N65" s="47">
        <v>6</v>
      </c>
      <c r="O65" s="47">
        <f t="shared" si="137"/>
        <v>8</v>
      </c>
      <c r="P65" s="47">
        <f t="shared" si="117"/>
        <v>3</v>
      </c>
      <c r="Q65" s="48">
        <f t="shared" si="118"/>
        <v>23</v>
      </c>
      <c r="R65" s="49"/>
      <c r="S65" s="50">
        <v>45387</v>
      </c>
      <c r="T65" s="51" t="str">
        <f t="shared" si="119"/>
        <v>1-2</v>
      </c>
      <c r="U65" s="51">
        <v>107</v>
      </c>
      <c r="V65" s="51">
        <f t="shared" si="120"/>
        <v>6</v>
      </c>
      <c r="W65" s="50">
        <v>45398</v>
      </c>
      <c r="X65" s="51">
        <f t="shared" si="121"/>
        <v>107</v>
      </c>
      <c r="Y65" s="190" t="str">
        <f t="shared" si="122"/>
        <v>5-6</v>
      </c>
      <c r="Z65" s="51">
        <f t="shared" si="123"/>
        <v>6</v>
      </c>
      <c r="AA65" s="52">
        <f t="shared" si="124"/>
        <v>8</v>
      </c>
      <c r="AB65" s="52">
        <f t="shared" si="125"/>
        <v>3</v>
      </c>
      <c r="AC65" s="53">
        <f t="shared" si="126"/>
        <v>23</v>
      </c>
      <c r="AD65" s="49"/>
      <c r="AE65" s="54">
        <v>45429</v>
      </c>
      <c r="AF65" s="55" t="str">
        <f t="shared" si="127"/>
        <v>1-2</v>
      </c>
      <c r="AG65" s="55">
        <v>107</v>
      </c>
      <c r="AH65" s="55">
        <f t="shared" si="128"/>
        <v>6</v>
      </c>
      <c r="AI65" s="54">
        <v>45440</v>
      </c>
      <c r="AJ65" s="55">
        <f t="shared" si="129"/>
        <v>107</v>
      </c>
      <c r="AK65" s="221" t="str">
        <f t="shared" si="130"/>
        <v>5-6</v>
      </c>
      <c r="AL65" s="55">
        <f t="shared" si="131"/>
        <v>6</v>
      </c>
      <c r="AM65" s="56">
        <f t="shared" si="132"/>
        <v>8</v>
      </c>
      <c r="AN65" s="56">
        <f t="shared" si="133"/>
        <v>4</v>
      </c>
      <c r="AO65" s="57">
        <f t="shared" si="134"/>
        <v>24</v>
      </c>
      <c r="AP65" s="58">
        <f t="shared" si="135"/>
        <v>70</v>
      </c>
      <c r="AQ65" s="59"/>
      <c r="AR65" s="60"/>
      <c r="AS65" s="78"/>
      <c r="AT65" s="78"/>
      <c r="AU65" s="122"/>
      <c r="AV65" s="122"/>
      <c r="AW65" s="122"/>
      <c r="AX65" s="133"/>
      <c r="AY65" s="124"/>
      <c r="AZ65" s="134"/>
      <c r="BA65" s="198"/>
      <c r="BB65" s="198"/>
      <c r="BC65" s="77"/>
      <c r="BD65" s="196"/>
      <c r="BE65" s="196"/>
    </row>
    <row r="66" spans="1:57" ht="113.25" customHeight="1" thickBot="1">
      <c r="A66" s="197">
        <v>7</v>
      </c>
      <c r="B66" s="201" t="s">
        <v>99</v>
      </c>
      <c r="C66" s="202" t="s">
        <v>65</v>
      </c>
      <c r="D66" s="203" t="s">
        <v>100</v>
      </c>
      <c r="E66" s="204">
        <v>1</v>
      </c>
      <c r="F66" s="204">
        <v>1</v>
      </c>
      <c r="G66" s="205">
        <v>45377</v>
      </c>
      <c r="H66" s="206" t="s">
        <v>53</v>
      </c>
      <c r="I66" s="207" t="s">
        <v>101</v>
      </c>
      <c r="J66" s="207">
        <f t="shared" si="116"/>
        <v>6</v>
      </c>
      <c r="K66" s="44">
        <v>45349</v>
      </c>
      <c r="L66" s="208" t="str">
        <f>I66</f>
        <v>108, 102, 203</v>
      </c>
      <c r="M66" s="209" t="s">
        <v>138</v>
      </c>
      <c r="N66" s="210">
        <v>6</v>
      </c>
      <c r="O66" s="210">
        <f t="shared" si="137"/>
        <v>8</v>
      </c>
      <c r="P66" s="210">
        <f t="shared" si="117"/>
        <v>3</v>
      </c>
      <c r="Q66" s="211">
        <f t="shared" si="118"/>
        <v>23</v>
      </c>
      <c r="R66" s="212"/>
      <c r="S66" s="213">
        <v>45390</v>
      </c>
      <c r="T66" s="214" t="str">
        <f t="shared" si="119"/>
        <v>3-4</v>
      </c>
      <c r="U66" s="214" t="str">
        <f>I66</f>
        <v>108, 102, 203</v>
      </c>
      <c r="V66" s="214">
        <f t="shared" si="120"/>
        <v>6</v>
      </c>
      <c r="W66" s="50">
        <v>45390</v>
      </c>
      <c r="X66" s="214" t="str">
        <f t="shared" si="121"/>
        <v>108, 102, 203</v>
      </c>
      <c r="Y66" s="215" t="str">
        <f t="shared" si="122"/>
        <v>7-8</v>
      </c>
      <c r="Z66" s="214">
        <f t="shared" si="123"/>
        <v>6</v>
      </c>
      <c r="AA66" s="216">
        <f t="shared" si="124"/>
        <v>8</v>
      </c>
      <c r="AB66" s="216">
        <f t="shared" si="125"/>
        <v>3</v>
      </c>
      <c r="AC66" s="217">
        <f t="shared" si="126"/>
        <v>23</v>
      </c>
      <c r="AD66" s="212"/>
      <c r="AE66" s="218">
        <v>45432</v>
      </c>
      <c r="AF66" s="219" t="str">
        <f t="shared" si="127"/>
        <v>3-4</v>
      </c>
      <c r="AG66" s="220" t="str">
        <f>I66</f>
        <v>108, 102, 203</v>
      </c>
      <c r="AH66" s="220">
        <f t="shared" si="128"/>
        <v>6</v>
      </c>
      <c r="AI66" s="218">
        <v>45441</v>
      </c>
      <c r="AJ66" s="220" t="str">
        <f t="shared" si="129"/>
        <v>108, 102, 203</v>
      </c>
      <c r="AK66" s="221" t="str">
        <f t="shared" si="130"/>
        <v>7-8</v>
      </c>
      <c r="AL66" s="220">
        <f t="shared" si="131"/>
        <v>6</v>
      </c>
      <c r="AM66" s="222">
        <f t="shared" si="132"/>
        <v>8</v>
      </c>
      <c r="AN66" s="222">
        <f t="shared" si="133"/>
        <v>4</v>
      </c>
      <c r="AO66" s="223">
        <f t="shared" si="134"/>
        <v>24</v>
      </c>
      <c r="AP66" s="224">
        <f t="shared" si="135"/>
        <v>70</v>
      </c>
      <c r="AQ66" s="59"/>
      <c r="AR66" s="60"/>
      <c r="AS66" s="78"/>
      <c r="AT66" s="78"/>
      <c r="AU66" s="122"/>
      <c r="AV66" s="122"/>
      <c r="AW66" s="122"/>
      <c r="AX66" s="133"/>
      <c r="AY66" s="124"/>
      <c r="AZ66" s="134"/>
      <c r="BA66" s="198"/>
      <c r="BB66" s="198"/>
      <c r="BC66" s="77"/>
      <c r="BD66" s="196"/>
      <c r="BE66" s="196"/>
    </row>
    <row r="67" spans="1:57" ht="61.5" customHeight="1" thickBot="1" thickTop="1">
      <c r="A67" s="197">
        <v>1</v>
      </c>
      <c r="B67" s="225" t="s">
        <v>102</v>
      </c>
      <c r="C67" s="202" t="s">
        <v>65</v>
      </c>
      <c r="D67" s="226" t="s">
        <v>139</v>
      </c>
      <c r="E67" s="227">
        <v>1</v>
      </c>
      <c r="F67" s="227">
        <v>2</v>
      </c>
      <c r="G67" s="44">
        <v>45344</v>
      </c>
      <c r="H67" s="45" t="s">
        <v>53</v>
      </c>
      <c r="I67" s="46">
        <v>201</v>
      </c>
      <c r="J67" s="46">
        <f t="shared" si="116"/>
        <v>6</v>
      </c>
      <c r="K67" s="44">
        <v>45355</v>
      </c>
      <c r="L67" s="188">
        <f aca="true" t="shared" si="139" ref="L67:L72">I67</f>
        <v>201</v>
      </c>
      <c r="M67" s="45" t="s">
        <v>53</v>
      </c>
      <c r="N67" s="47">
        <f>BC67</f>
        <v>0</v>
      </c>
      <c r="O67" s="47">
        <f t="shared" si="137"/>
        <v>8</v>
      </c>
      <c r="P67" s="47">
        <f t="shared" si="117"/>
        <v>3</v>
      </c>
      <c r="Q67" s="48">
        <f aca="true" t="shared" si="140" ref="Q67:Q72">SUM(N67:P67)+J67</f>
        <v>17</v>
      </c>
      <c r="R67" s="49"/>
      <c r="S67" s="50">
        <v>45393</v>
      </c>
      <c r="T67" s="51" t="str">
        <f aca="true" t="shared" si="141" ref="T67:V72">H67</f>
        <v>3-4</v>
      </c>
      <c r="U67" s="51">
        <f t="shared" si="141"/>
        <v>201</v>
      </c>
      <c r="V67" s="51">
        <f t="shared" si="141"/>
        <v>6</v>
      </c>
      <c r="W67" s="50">
        <v>45397</v>
      </c>
      <c r="X67" s="51">
        <f>L67</f>
        <v>201</v>
      </c>
      <c r="Y67" s="190" t="str">
        <f>M67</f>
        <v>3-4</v>
      </c>
      <c r="Z67" s="51">
        <f>N67</f>
        <v>0</v>
      </c>
      <c r="AA67" s="52">
        <f t="shared" si="124"/>
        <v>8</v>
      </c>
      <c r="AB67" s="52">
        <f t="shared" si="125"/>
        <v>3</v>
      </c>
      <c r="AC67" s="53">
        <f aca="true" t="shared" si="142" ref="AC67:AC72">SUM(Z67:AB67)+V67</f>
        <v>17</v>
      </c>
      <c r="AD67" s="49"/>
      <c r="AE67" s="54">
        <v>45435</v>
      </c>
      <c r="AF67" s="96" t="str">
        <f aca="true" t="shared" si="143" ref="AF67:AH72">H67</f>
        <v>3-4</v>
      </c>
      <c r="AG67" s="55">
        <f t="shared" si="143"/>
        <v>201</v>
      </c>
      <c r="AH67" s="55">
        <f t="shared" si="143"/>
        <v>6</v>
      </c>
      <c r="AI67" s="54">
        <v>45439</v>
      </c>
      <c r="AJ67" s="55">
        <f>X67</f>
        <v>201</v>
      </c>
      <c r="AK67" s="191" t="str">
        <f>Y67</f>
        <v>3-4</v>
      </c>
      <c r="AL67" s="55">
        <f>Z67</f>
        <v>0</v>
      </c>
      <c r="AM67" s="56">
        <f t="shared" si="132"/>
        <v>8</v>
      </c>
      <c r="AN67" s="56">
        <f t="shared" si="133"/>
        <v>4</v>
      </c>
      <c r="AO67" s="57">
        <f aca="true" t="shared" si="144" ref="AO67:AO72">SUM(AL67:AN67)+AH67</f>
        <v>18</v>
      </c>
      <c r="AP67" s="58">
        <f aca="true" t="shared" si="145" ref="AP67:AP72">AO67+AC67+Q67</f>
        <v>52</v>
      </c>
      <c r="AQ67" s="59"/>
      <c r="AR67" s="60"/>
      <c r="AS67" s="78"/>
      <c r="AT67" s="78"/>
      <c r="AU67" s="122"/>
      <c r="AV67" s="122"/>
      <c r="AW67" s="122"/>
      <c r="AX67" s="133"/>
      <c r="AY67" s="124"/>
      <c r="AZ67" s="134"/>
      <c r="BA67" s="198"/>
      <c r="BB67" s="198"/>
      <c r="BC67" s="77"/>
      <c r="BD67" s="196"/>
      <c r="BE67" s="196"/>
    </row>
    <row r="68" spans="1:57" ht="61.5" customHeight="1" thickBot="1">
      <c r="A68" s="197">
        <v>2</v>
      </c>
      <c r="B68" s="228" t="s">
        <v>104</v>
      </c>
      <c r="C68" s="186" t="s">
        <v>49</v>
      </c>
      <c r="D68" s="229" t="s">
        <v>105</v>
      </c>
      <c r="E68" s="43">
        <v>1</v>
      </c>
      <c r="F68" s="43">
        <v>2</v>
      </c>
      <c r="G68" s="44">
        <v>45344</v>
      </c>
      <c r="H68" s="45" t="s">
        <v>43</v>
      </c>
      <c r="I68" s="46">
        <v>206</v>
      </c>
      <c r="J68" s="46">
        <f t="shared" si="116"/>
        <v>6</v>
      </c>
      <c r="K68" s="44">
        <v>45377</v>
      </c>
      <c r="L68" s="188">
        <f t="shared" si="139"/>
        <v>206</v>
      </c>
      <c r="M68" s="189" t="s">
        <v>47</v>
      </c>
      <c r="N68" s="47">
        <v>6</v>
      </c>
      <c r="O68" s="47">
        <v>8</v>
      </c>
      <c r="P68" s="47">
        <f t="shared" si="117"/>
        <v>3</v>
      </c>
      <c r="Q68" s="48">
        <f t="shared" si="140"/>
        <v>23</v>
      </c>
      <c r="R68" s="49"/>
      <c r="S68" s="50">
        <v>45393</v>
      </c>
      <c r="T68" s="51" t="str">
        <f t="shared" si="141"/>
        <v>1-2</v>
      </c>
      <c r="U68" s="51">
        <f t="shared" si="141"/>
        <v>206</v>
      </c>
      <c r="V68" s="51">
        <f t="shared" si="141"/>
        <v>6</v>
      </c>
      <c r="W68" s="50">
        <v>45390</v>
      </c>
      <c r="X68" s="51">
        <f aca="true" t="shared" si="146" ref="X68:Y72">L68</f>
        <v>206</v>
      </c>
      <c r="Y68" s="190" t="str">
        <f t="shared" si="146"/>
        <v>5-6</v>
      </c>
      <c r="Z68" s="51">
        <v>6</v>
      </c>
      <c r="AA68" s="52">
        <f t="shared" si="124"/>
        <v>8</v>
      </c>
      <c r="AB68" s="52">
        <f t="shared" si="125"/>
        <v>3</v>
      </c>
      <c r="AC68" s="53">
        <f t="shared" si="142"/>
        <v>23</v>
      </c>
      <c r="AD68" s="49"/>
      <c r="AE68" s="54">
        <v>45435</v>
      </c>
      <c r="AF68" s="55" t="str">
        <f t="shared" si="143"/>
        <v>1-2</v>
      </c>
      <c r="AG68" s="55">
        <f t="shared" si="143"/>
        <v>206</v>
      </c>
      <c r="AH68" s="55">
        <f t="shared" si="143"/>
        <v>6</v>
      </c>
      <c r="AI68" s="54">
        <v>45432</v>
      </c>
      <c r="AJ68" s="55">
        <f aca="true" t="shared" si="147" ref="AJ68:AK72">X68</f>
        <v>206</v>
      </c>
      <c r="AK68" s="191" t="str">
        <f t="shared" si="147"/>
        <v>5-6</v>
      </c>
      <c r="AL68" s="55">
        <v>6</v>
      </c>
      <c r="AM68" s="56">
        <f t="shared" si="132"/>
        <v>8</v>
      </c>
      <c r="AN68" s="56">
        <f t="shared" si="133"/>
        <v>4</v>
      </c>
      <c r="AO68" s="57">
        <f t="shared" si="144"/>
        <v>24</v>
      </c>
      <c r="AP68" s="58">
        <f t="shared" si="145"/>
        <v>70</v>
      </c>
      <c r="AQ68" s="59"/>
      <c r="AR68" s="60"/>
      <c r="AS68" s="78"/>
      <c r="AT68" s="78"/>
      <c r="AU68" s="122"/>
      <c r="AV68" s="122"/>
      <c r="AW68" s="122"/>
      <c r="AX68" s="133"/>
      <c r="AY68" s="124"/>
      <c r="AZ68" s="134"/>
      <c r="BA68" s="198"/>
      <c r="BB68" s="198"/>
      <c r="BC68" s="77"/>
      <c r="BD68" s="196"/>
      <c r="BE68" s="196"/>
    </row>
    <row r="69" spans="1:57" ht="61.5" customHeight="1" thickBot="1">
      <c r="A69" s="197">
        <v>3</v>
      </c>
      <c r="B69" s="228" t="s">
        <v>106</v>
      </c>
      <c r="C69" s="186" t="s">
        <v>42</v>
      </c>
      <c r="D69" s="230" t="s">
        <v>103</v>
      </c>
      <c r="E69" s="43">
        <v>1</v>
      </c>
      <c r="F69" s="43">
        <v>2</v>
      </c>
      <c r="G69" s="44">
        <v>45352</v>
      </c>
      <c r="H69" s="45" t="s">
        <v>53</v>
      </c>
      <c r="I69" s="46">
        <v>102</v>
      </c>
      <c r="J69" s="46">
        <f t="shared" si="116"/>
        <v>6</v>
      </c>
      <c r="K69" s="44">
        <v>45349</v>
      </c>
      <c r="L69" s="188">
        <f t="shared" si="139"/>
        <v>102</v>
      </c>
      <c r="M69" s="189" t="s">
        <v>47</v>
      </c>
      <c r="N69" s="47">
        <v>6</v>
      </c>
      <c r="O69" s="47">
        <f t="shared" si="137"/>
        <v>8</v>
      </c>
      <c r="P69" s="47">
        <f t="shared" si="117"/>
        <v>3</v>
      </c>
      <c r="Q69" s="48">
        <f t="shared" si="140"/>
        <v>23</v>
      </c>
      <c r="R69" s="49"/>
      <c r="S69" s="50">
        <v>45394</v>
      </c>
      <c r="T69" s="51" t="str">
        <f t="shared" si="141"/>
        <v>3-4</v>
      </c>
      <c r="U69" s="51">
        <f t="shared" si="141"/>
        <v>102</v>
      </c>
      <c r="V69" s="51">
        <f t="shared" si="141"/>
        <v>6</v>
      </c>
      <c r="W69" s="50">
        <v>45391</v>
      </c>
      <c r="X69" s="51">
        <f t="shared" si="146"/>
        <v>102</v>
      </c>
      <c r="Y69" s="190" t="str">
        <f t="shared" si="146"/>
        <v>5-6</v>
      </c>
      <c r="Z69" s="51">
        <v>6</v>
      </c>
      <c r="AA69" s="52">
        <f t="shared" si="124"/>
        <v>8</v>
      </c>
      <c r="AB69" s="52">
        <f t="shared" si="125"/>
        <v>3</v>
      </c>
      <c r="AC69" s="53">
        <f t="shared" si="142"/>
        <v>23</v>
      </c>
      <c r="AD69" s="49"/>
      <c r="AE69" s="54">
        <v>45436</v>
      </c>
      <c r="AF69" s="55" t="str">
        <f t="shared" si="143"/>
        <v>3-4</v>
      </c>
      <c r="AG69" s="55">
        <f t="shared" si="143"/>
        <v>102</v>
      </c>
      <c r="AH69" s="55">
        <f t="shared" si="143"/>
        <v>6</v>
      </c>
      <c r="AI69" s="54">
        <v>45439</v>
      </c>
      <c r="AJ69" s="55">
        <f t="shared" si="147"/>
        <v>102</v>
      </c>
      <c r="AK69" s="191" t="str">
        <f t="shared" si="147"/>
        <v>5-6</v>
      </c>
      <c r="AL69" s="55">
        <f>Z69</f>
        <v>6</v>
      </c>
      <c r="AM69" s="56">
        <f t="shared" si="132"/>
        <v>8</v>
      </c>
      <c r="AN69" s="56">
        <f t="shared" si="133"/>
        <v>4</v>
      </c>
      <c r="AO69" s="57">
        <f t="shared" si="144"/>
        <v>24</v>
      </c>
      <c r="AP69" s="58">
        <f t="shared" si="145"/>
        <v>70</v>
      </c>
      <c r="AQ69" s="59"/>
      <c r="AR69" s="60"/>
      <c r="AS69" s="78"/>
      <c r="AT69" s="78"/>
      <c r="AU69" s="122"/>
      <c r="AV69" s="122"/>
      <c r="AW69" s="122"/>
      <c r="AX69" s="133"/>
      <c r="AY69" s="124"/>
      <c r="AZ69" s="134"/>
      <c r="BA69" s="198"/>
      <c r="BB69" s="198"/>
      <c r="BC69" s="77"/>
      <c r="BD69" s="196"/>
      <c r="BE69" s="196"/>
    </row>
    <row r="70" spans="1:57" ht="61.5" customHeight="1" thickBot="1">
      <c r="A70" s="197">
        <v>4</v>
      </c>
      <c r="B70" s="199" t="s">
        <v>96</v>
      </c>
      <c r="C70" s="186" t="s">
        <v>49</v>
      </c>
      <c r="D70" s="187" t="s">
        <v>137</v>
      </c>
      <c r="E70" s="43">
        <v>1</v>
      </c>
      <c r="F70" s="43">
        <v>1.2</v>
      </c>
      <c r="G70" s="44">
        <v>45378</v>
      </c>
      <c r="H70" s="45" t="s">
        <v>43</v>
      </c>
      <c r="I70" s="46">
        <v>210</v>
      </c>
      <c r="J70" s="46">
        <f t="shared" si="116"/>
        <v>6</v>
      </c>
      <c r="K70" s="44">
        <v>45356</v>
      </c>
      <c r="L70" s="188">
        <f t="shared" si="139"/>
        <v>210</v>
      </c>
      <c r="M70" s="45" t="s">
        <v>53</v>
      </c>
      <c r="N70" s="47">
        <v>6</v>
      </c>
      <c r="O70" s="47">
        <f t="shared" si="137"/>
        <v>8</v>
      </c>
      <c r="P70" s="47">
        <f t="shared" si="117"/>
        <v>3</v>
      </c>
      <c r="Q70" s="48">
        <f t="shared" si="140"/>
        <v>23</v>
      </c>
      <c r="R70" s="49"/>
      <c r="S70" s="50">
        <v>45392</v>
      </c>
      <c r="T70" s="51" t="str">
        <f t="shared" si="141"/>
        <v>1-2</v>
      </c>
      <c r="U70" s="51">
        <f t="shared" si="141"/>
        <v>210</v>
      </c>
      <c r="V70" s="51">
        <f t="shared" si="141"/>
        <v>6</v>
      </c>
      <c r="W70" s="50">
        <v>45398</v>
      </c>
      <c r="X70" s="51">
        <f t="shared" si="146"/>
        <v>210</v>
      </c>
      <c r="Y70" s="190" t="str">
        <f t="shared" si="146"/>
        <v>3-4</v>
      </c>
      <c r="Z70" s="51">
        <f>N70</f>
        <v>6</v>
      </c>
      <c r="AA70" s="52">
        <f t="shared" si="124"/>
        <v>8</v>
      </c>
      <c r="AB70" s="52">
        <f t="shared" si="125"/>
        <v>3</v>
      </c>
      <c r="AC70" s="53">
        <f t="shared" si="142"/>
        <v>23</v>
      </c>
      <c r="AD70" s="49"/>
      <c r="AE70" s="95">
        <v>45434</v>
      </c>
      <c r="AF70" s="96" t="str">
        <f t="shared" si="143"/>
        <v>1-2</v>
      </c>
      <c r="AG70" s="55">
        <f t="shared" si="143"/>
        <v>210</v>
      </c>
      <c r="AH70" s="55">
        <f t="shared" si="143"/>
        <v>6</v>
      </c>
      <c r="AI70" s="54">
        <v>45440</v>
      </c>
      <c r="AJ70" s="55">
        <f t="shared" si="147"/>
        <v>210</v>
      </c>
      <c r="AK70" s="191" t="str">
        <f t="shared" si="147"/>
        <v>3-4</v>
      </c>
      <c r="AL70" s="55">
        <f>Z70</f>
        <v>6</v>
      </c>
      <c r="AM70" s="56">
        <f t="shared" si="132"/>
        <v>8</v>
      </c>
      <c r="AN70" s="56">
        <f t="shared" si="133"/>
        <v>4</v>
      </c>
      <c r="AO70" s="57">
        <f t="shared" si="144"/>
        <v>24</v>
      </c>
      <c r="AP70" s="58">
        <f t="shared" si="145"/>
        <v>70</v>
      </c>
      <c r="AQ70" s="59"/>
      <c r="AR70" s="60"/>
      <c r="AS70" s="78"/>
      <c r="AT70" s="78"/>
      <c r="AU70" s="122"/>
      <c r="AV70" s="122"/>
      <c r="AW70" s="122"/>
      <c r="AX70" s="133"/>
      <c r="AY70" s="124"/>
      <c r="AZ70" s="134"/>
      <c r="BA70" s="198"/>
      <c r="BB70" s="198"/>
      <c r="BC70" s="77"/>
      <c r="BD70" s="196"/>
      <c r="BE70" s="196"/>
    </row>
    <row r="71" spans="1:57" ht="40.5" customHeight="1" thickBot="1">
      <c r="A71" s="197">
        <v>5</v>
      </c>
      <c r="B71" s="199" t="s">
        <v>94</v>
      </c>
      <c r="C71" s="186" t="s">
        <v>42</v>
      </c>
      <c r="D71" s="200" t="s">
        <v>95</v>
      </c>
      <c r="E71" s="43">
        <v>1</v>
      </c>
      <c r="F71" s="43">
        <v>2</v>
      </c>
      <c r="G71" s="44">
        <v>45352</v>
      </c>
      <c r="H71" s="45" t="s">
        <v>43</v>
      </c>
      <c r="I71" s="46">
        <v>212</v>
      </c>
      <c r="J71" s="46">
        <f t="shared" si="116"/>
        <v>6</v>
      </c>
      <c r="K71" s="44">
        <v>45355</v>
      </c>
      <c r="L71" s="188">
        <f t="shared" si="139"/>
        <v>212</v>
      </c>
      <c r="M71" s="189" t="s">
        <v>47</v>
      </c>
      <c r="N71" s="47">
        <v>6</v>
      </c>
      <c r="O71" s="47">
        <f t="shared" si="137"/>
        <v>8</v>
      </c>
      <c r="P71" s="47">
        <f t="shared" si="117"/>
        <v>3</v>
      </c>
      <c r="Q71" s="48">
        <f t="shared" si="140"/>
        <v>23</v>
      </c>
      <c r="R71" s="49"/>
      <c r="S71" s="50">
        <v>45394</v>
      </c>
      <c r="T71" s="51" t="str">
        <f t="shared" si="141"/>
        <v>1-2</v>
      </c>
      <c r="U71" s="51">
        <f t="shared" si="141"/>
        <v>212</v>
      </c>
      <c r="V71" s="51">
        <f t="shared" si="141"/>
        <v>6</v>
      </c>
      <c r="W71" s="50">
        <v>45397</v>
      </c>
      <c r="X71" s="51">
        <f t="shared" si="146"/>
        <v>212</v>
      </c>
      <c r="Y71" s="190" t="str">
        <f t="shared" si="146"/>
        <v>5-6</v>
      </c>
      <c r="Z71" s="51">
        <f>N71</f>
        <v>6</v>
      </c>
      <c r="AA71" s="52">
        <f t="shared" si="124"/>
        <v>8</v>
      </c>
      <c r="AB71" s="52">
        <f t="shared" si="125"/>
        <v>3</v>
      </c>
      <c r="AC71" s="53">
        <f t="shared" si="142"/>
        <v>23</v>
      </c>
      <c r="AD71" s="49"/>
      <c r="AE71" s="54">
        <v>45436</v>
      </c>
      <c r="AF71" s="55" t="str">
        <f t="shared" si="143"/>
        <v>1-2</v>
      </c>
      <c r="AG71" s="55">
        <f t="shared" si="143"/>
        <v>212</v>
      </c>
      <c r="AH71" s="55">
        <f t="shared" si="143"/>
        <v>6</v>
      </c>
      <c r="AI71" s="54">
        <v>45440</v>
      </c>
      <c r="AJ71" s="55">
        <f t="shared" si="147"/>
        <v>212</v>
      </c>
      <c r="AK71" s="191" t="str">
        <f t="shared" si="147"/>
        <v>5-6</v>
      </c>
      <c r="AL71" s="55">
        <f>Z71</f>
        <v>6</v>
      </c>
      <c r="AM71" s="56">
        <f t="shared" si="132"/>
        <v>8</v>
      </c>
      <c r="AN71" s="56">
        <f t="shared" si="133"/>
        <v>4</v>
      </c>
      <c r="AO71" s="57">
        <f t="shared" si="144"/>
        <v>24</v>
      </c>
      <c r="AP71" s="58">
        <f t="shared" si="145"/>
        <v>70</v>
      </c>
      <c r="AQ71" s="59">
        <f aca="true" t="shared" si="148" ref="AQ71:AR73">E71</f>
        <v>1</v>
      </c>
      <c r="AR71" s="60">
        <f t="shared" si="148"/>
        <v>2</v>
      </c>
      <c r="AS71" s="78">
        <f>$AS$60</f>
        <v>35</v>
      </c>
      <c r="AT71" s="78">
        <f>$AT$60</f>
        <v>35</v>
      </c>
      <c r="AU71" s="62" t="str">
        <f>TEXT(G71,"ДДДДДДД")</f>
        <v>пятница</v>
      </c>
      <c r="AV71" s="62" t="str">
        <f>TEXT(S71,"ДДДДДДД")</f>
        <v>пятница</v>
      </c>
      <c r="AW71" s="62" t="str">
        <f>TEXT(AE71,"ДДДДДДД")</f>
        <v>пятница</v>
      </c>
      <c r="AX71" s="74">
        <v>3</v>
      </c>
      <c r="AY71" s="64" t="str">
        <f>IF(AX71=3,"5-6",IF(AX71=4,"7-8","9-10"))</f>
        <v>5-6</v>
      </c>
      <c r="AZ71" s="134">
        <f>AZ62</f>
        <v>203</v>
      </c>
      <c r="BA71" s="198" t="str">
        <f>BA62</f>
        <v>111</v>
      </c>
      <c r="BB71" s="198" t="str">
        <f>BB62</f>
        <v>13,00-15,00</v>
      </c>
      <c r="BC71" s="77">
        <f>$BC$11</f>
        <v>6</v>
      </c>
      <c r="BD71" s="196">
        <v>35</v>
      </c>
      <c r="BE71" s="196">
        <v>36</v>
      </c>
    </row>
    <row r="72" spans="1:57" ht="61.5" customHeight="1">
      <c r="A72" s="197">
        <v>6</v>
      </c>
      <c r="B72" s="199" t="s">
        <v>97</v>
      </c>
      <c r="C72" s="186" t="s">
        <v>42</v>
      </c>
      <c r="D72" s="200" t="s">
        <v>98</v>
      </c>
      <c r="E72" s="43">
        <v>1</v>
      </c>
      <c r="F72" s="43">
        <v>2</v>
      </c>
      <c r="G72" s="44">
        <v>45343</v>
      </c>
      <c r="H72" s="45" t="s">
        <v>43</v>
      </c>
      <c r="I72" s="46">
        <v>210</v>
      </c>
      <c r="J72" s="46">
        <f t="shared" si="116"/>
        <v>6</v>
      </c>
      <c r="K72" s="44">
        <v>45356</v>
      </c>
      <c r="L72" s="188">
        <f t="shared" si="139"/>
        <v>210</v>
      </c>
      <c r="M72" s="45" t="s">
        <v>53</v>
      </c>
      <c r="N72" s="47">
        <v>6</v>
      </c>
      <c r="O72" s="47">
        <f t="shared" si="137"/>
        <v>8</v>
      </c>
      <c r="P72" s="47">
        <f t="shared" si="117"/>
        <v>3</v>
      </c>
      <c r="Q72" s="48">
        <f t="shared" si="140"/>
        <v>23</v>
      </c>
      <c r="R72" s="49"/>
      <c r="S72" s="50">
        <v>45399</v>
      </c>
      <c r="T72" s="51" t="str">
        <f t="shared" si="141"/>
        <v>1-2</v>
      </c>
      <c r="U72" s="51">
        <f t="shared" si="141"/>
        <v>210</v>
      </c>
      <c r="V72" s="51">
        <f t="shared" si="141"/>
        <v>6</v>
      </c>
      <c r="W72" s="50">
        <v>45398</v>
      </c>
      <c r="X72" s="51">
        <f t="shared" si="146"/>
        <v>210</v>
      </c>
      <c r="Y72" s="190" t="str">
        <f t="shared" si="146"/>
        <v>3-4</v>
      </c>
      <c r="Z72" s="51">
        <f>N72</f>
        <v>6</v>
      </c>
      <c r="AA72" s="52">
        <f t="shared" si="124"/>
        <v>8</v>
      </c>
      <c r="AB72" s="52">
        <f t="shared" si="125"/>
        <v>3</v>
      </c>
      <c r="AC72" s="53">
        <f t="shared" si="142"/>
        <v>23</v>
      </c>
      <c r="AD72" s="49"/>
      <c r="AE72" s="95">
        <v>45441</v>
      </c>
      <c r="AF72" s="96" t="str">
        <f t="shared" si="143"/>
        <v>1-2</v>
      </c>
      <c r="AG72" s="55">
        <f t="shared" si="143"/>
        <v>210</v>
      </c>
      <c r="AH72" s="55">
        <f t="shared" si="143"/>
        <v>6</v>
      </c>
      <c r="AI72" s="54">
        <v>45440</v>
      </c>
      <c r="AJ72" s="55">
        <f t="shared" si="147"/>
        <v>210</v>
      </c>
      <c r="AK72" s="191" t="str">
        <f t="shared" si="147"/>
        <v>3-4</v>
      </c>
      <c r="AL72" s="55">
        <f>Z72</f>
        <v>6</v>
      </c>
      <c r="AM72" s="56">
        <f t="shared" si="132"/>
        <v>8</v>
      </c>
      <c r="AN72" s="56">
        <f t="shared" si="133"/>
        <v>4</v>
      </c>
      <c r="AO72" s="57">
        <f t="shared" si="144"/>
        <v>24</v>
      </c>
      <c r="AP72" s="58">
        <f t="shared" si="145"/>
        <v>70</v>
      </c>
      <c r="AQ72" s="59">
        <f t="shared" si="148"/>
        <v>1</v>
      </c>
      <c r="AR72" s="60">
        <f t="shared" si="148"/>
        <v>2</v>
      </c>
      <c r="AS72" s="78">
        <f>$AS$60</f>
        <v>35</v>
      </c>
      <c r="AT72" s="78">
        <f>$AT$60</f>
        <v>35</v>
      </c>
      <c r="AU72" s="62" t="str">
        <f>TEXT(G72,"ДДДДДДД")</f>
        <v>среда</v>
      </c>
      <c r="AV72" s="62" t="str">
        <f>TEXT(S72,"ДДДДДДД")</f>
        <v>среда</v>
      </c>
      <c r="AW72" s="62" t="str">
        <f>TEXT(AE72,"ДДДДДДД")</f>
        <v>среда</v>
      </c>
      <c r="AX72" s="74">
        <v>3</v>
      </c>
      <c r="AY72" s="64" t="str">
        <f>IF(AX72=3,"5-6",IF(AX72=4,"7-8","9-10"))</f>
        <v>5-6</v>
      </c>
      <c r="AZ72" s="134" t="e">
        <f>#REF!</f>
        <v>#REF!</v>
      </c>
      <c r="BA72" s="198" t="e">
        <f>#REF!</f>
        <v>#REF!</v>
      </c>
      <c r="BB72" s="198" t="e">
        <f>#REF!</f>
        <v>#REF!</v>
      </c>
      <c r="BC72" s="77">
        <f>$BC$11</f>
        <v>6</v>
      </c>
      <c r="BD72" s="196">
        <v>35</v>
      </c>
      <c r="BE72" s="196">
        <v>36</v>
      </c>
    </row>
    <row r="73" spans="1:57" s="27" customFormat="1" ht="98.25" customHeight="1">
      <c r="A73" s="231">
        <v>7</v>
      </c>
      <c r="B73" s="232" t="s">
        <v>99</v>
      </c>
      <c r="C73" s="233" t="s">
        <v>65</v>
      </c>
      <c r="D73" s="234" t="s">
        <v>107</v>
      </c>
      <c r="E73" s="235">
        <v>1</v>
      </c>
      <c r="F73" s="235">
        <v>2</v>
      </c>
      <c r="G73" s="236">
        <v>44986</v>
      </c>
      <c r="H73" s="144" t="s">
        <v>53</v>
      </c>
      <c r="I73" s="145" t="s">
        <v>108</v>
      </c>
      <c r="J73" s="145">
        <f t="shared" si="116"/>
        <v>6</v>
      </c>
      <c r="K73" s="143">
        <v>44985</v>
      </c>
      <c r="L73" s="237" t="str">
        <f>I73</f>
        <v>204а, 205</v>
      </c>
      <c r="M73" s="238" t="s">
        <v>47</v>
      </c>
      <c r="N73" s="146">
        <v>6</v>
      </c>
      <c r="O73" s="146">
        <f>$AV$4</f>
        <v>8</v>
      </c>
      <c r="P73" s="146">
        <f t="shared" si="117"/>
        <v>3</v>
      </c>
      <c r="Q73" s="147">
        <f t="shared" si="118"/>
        <v>23</v>
      </c>
      <c r="R73" s="148"/>
      <c r="S73" s="239">
        <v>45028</v>
      </c>
      <c r="T73" s="150" t="str">
        <f t="shared" si="119"/>
        <v>3-4</v>
      </c>
      <c r="U73" s="150" t="str">
        <f>I73</f>
        <v>204а, 205</v>
      </c>
      <c r="V73" s="150">
        <f t="shared" si="120"/>
        <v>6</v>
      </c>
      <c r="W73" s="149">
        <v>44666</v>
      </c>
      <c r="X73" s="150" t="str">
        <f t="shared" si="121"/>
        <v>204а, 205</v>
      </c>
      <c r="Y73" s="240" t="str">
        <f t="shared" si="122"/>
        <v>5-6</v>
      </c>
      <c r="Z73" s="150">
        <f t="shared" si="123"/>
        <v>6</v>
      </c>
      <c r="AA73" s="151">
        <f t="shared" si="124"/>
        <v>8</v>
      </c>
      <c r="AB73" s="151">
        <f t="shared" si="125"/>
        <v>3</v>
      </c>
      <c r="AC73" s="152">
        <f t="shared" si="126"/>
        <v>23</v>
      </c>
      <c r="AD73" s="148"/>
      <c r="AE73" s="241">
        <v>45063</v>
      </c>
      <c r="AF73" s="242" t="str">
        <f t="shared" si="127"/>
        <v>3-4</v>
      </c>
      <c r="AG73" s="153" t="str">
        <f>I73</f>
        <v>204а, 205</v>
      </c>
      <c r="AH73" s="153">
        <f t="shared" si="128"/>
        <v>6</v>
      </c>
      <c r="AI73" s="241">
        <v>45068</v>
      </c>
      <c r="AJ73" s="153" t="str">
        <f t="shared" si="129"/>
        <v>204а, 205</v>
      </c>
      <c r="AK73" s="243" t="str">
        <f t="shared" si="130"/>
        <v>5-6</v>
      </c>
      <c r="AL73" s="153">
        <f t="shared" si="131"/>
        <v>6</v>
      </c>
      <c r="AM73" s="154">
        <f t="shared" si="132"/>
        <v>8</v>
      </c>
      <c r="AN73" s="154">
        <f t="shared" si="133"/>
        <v>4</v>
      </c>
      <c r="AO73" s="155">
        <f t="shared" si="134"/>
        <v>24</v>
      </c>
      <c r="AP73" s="156">
        <f t="shared" si="135"/>
        <v>70</v>
      </c>
      <c r="AQ73" s="244">
        <f t="shared" si="148"/>
        <v>1</v>
      </c>
      <c r="AR73" s="245">
        <f t="shared" si="148"/>
        <v>2</v>
      </c>
      <c r="AS73" s="78">
        <f>$AS$60</f>
        <v>35</v>
      </c>
      <c r="AT73" s="78">
        <f>$AT$60</f>
        <v>35</v>
      </c>
      <c r="AU73" s="99" t="str">
        <f>TEXT(G73,"ДДДДДДД")</f>
        <v>среда</v>
      </c>
      <c r="AV73" s="246" t="str">
        <f>TEXT(S73,"ДДДДДДД")</f>
        <v>среда</v>
      </c>
      <c r="AW73" s="246" t="str">
        <f>TEXT(AE73,"ДДДДДДД")</f>
        <v>среда</v>
      </c>
      <c r="AX73" s="247">
        <v>4</v>
      </c>
      <c r="AY73" s="248" t="str">
        <f>IF(AX73=3,"5-6",IF(AX73=4,"7-8","9-10"))</f>
        <v>7-8</v>
      </c>
      <c r="AZ73" s="249" t="e">
        <f>#REF!</f>
        <v>#REF!</v>
      </c>
      <c r="BA73" s="103" t="e">
        <f>#REF!</f>
        <v>#REF!</v>
      </c>
      <c r="BB73" s="103" t="e">
        <f>#REF!</f>
        <v>#REF!</v>
      </c>
      <c r="BC73" s="105">
        <f>$BC$11</f>
        <v>6</v>
      </c>
      <c r="BD73" s="196">
        <v>35</v>
      </c>
      <c r="BE73" s="196">
        <v>36</v>
      </c>
    </row>
    <row r="74" spans="1:48" ht="19.5" customHeight="1">
      <c r="A74" s="250"/>
      <c r="B74" s="251"/>
      <c r="C74" s="251"/>
      <c r="D74" s="251"/>
      <c r="E74" s="251"/>
      <c r="F74" s="251"/>
      <c r="G74" s="251"/>
      <c r="I74" s="252"/>
      <c r="J74" s="252"/>
      <c r="K74" s="252"/>
      <c r="L74" s="253"/>
      <c r="M74" s="252"/>
      <c r="S74" s="254"/>
      <c r="T74" s="254"/>
      <c r="U74" s="254"/>
      <c r="V74" s="254"/>
      <c r="W74" s="254"/>
      <c r="X74" s="254"/>
      <c r="Y74" s="254"/>
      <c r="Z74" s="254"/>
      <c r="AA74" s="254"/>
      <c r="AB74" s="254"/>
      <c r="AC74" s="254"/>
      <c r="AD74" s="254"/>
      <c r="AE74" s="254"/>
      <c r="AF74" s="254"/>
      <c r="AG74" s="254"/>
      <c r="AH74" s="254"/>
      <c r="AI74" s="254"/>
      <c r="AJ74" s="254"/>
      <c r="AK74" s="254"/>
      <c r="AL74" s="254"/>
      <c r="AM74" s="255"/>
      <c r="AN74" s="255"/>
      <c r="AO74" s="255"/>
      <c r="AP74" s="255"/>
      <c r="AV74" s="62"/>
    </row>
    <row r="75" spans="1:48" ht="41.25" customHeight="1">
      <c r="A75" s="250"/>
      <c r="B75" s="256" t="s">
        <v>109</v>
      </c>
      <c r="C75" s="251"/>
      <c r="D75" s="251"/>
      <c r="E75" s="251"/>
      <c r="F75" s="251"/>
      <c r="G75" s="251"/>
      <c r="I75" s="252"/>
      <c r="J75" s="252"/>
      <c r="K75" s="252"/>
      <c r="M75" s="252"/>
      <c r="S75" s="254"/>
      <c r="T75" s="254"/>
      <c r="U75" s="254"/>
      <c r="V75" s="254"/>
      <c r="W75" s="254"/>
      <c r="X75" s="257" t="s">
        <v>110</v>
      </c>
      <c r="Y75" s="254"/>
      <c r="Z75" s="254"/>
      <c r="AA75" s="254"/>
      <c r="AB75" s="254"/>
      <c r="AC75" s="254"/>
      <c r="AD75" s="254"/>
      <c r="AE75" s="254"/>
      <c r="AF75" s="254"/>
      <c r="AG75" s="254"/>
      <c r="AH75" s="254"/>
      <c r="AI75" s="254"/>
      <c r="AJ75" s="254"/>
      <c r="AK75" s="254"/>
      <c r="AL75" s="254"/>
      <c r="AM75" s="255"/>
      <c r="AN75" s="255"/>
      <c r="AO75" s="255"/>
      <c r="AP75" s="255"/>
      <c r="AV75" s="62"/>
    </row>
    <row r="76" ht="19.5" customHeight="1">
      <c r="A76" s="176"/>
    </row>
    <row r="77" ht="19.5" customHeight="1">
      <c r="A77" s="176"/>
    </row>
    <row r="78" ht="19.5" customHeight="1">
      <c r="A78" s="176"/>
    </row>
    <row r="79" spans="1:16" ht="19.5" customHeight="1">
      <c r="A79" s="258"/>
      <c r="G79" s="259">
        <v>41126</v>
      </c>
      <c r="I79" s="6">
        <f>WEEKDAY(G79)</f>
        <v>1</v>
      </c>
      <c r="K79" s="62" t="str">
        <f>TEXT(G79,"ДДДДДДД")</f>
        <v>воскресенье</v>
      </c>
      <c r="N79" s="7" t="s">
        <v>111</v>
      </c>
      <c r="P79" s="6" t="e">
        <f>WEEKDAY(N79)</f>
        <v>#VALUE!</v>
      </c>
    </row>
  </sheetData>
  <sheetProtection selectLockedCells="1" selectUnlockedCells="1"/>
  <mergeCells count="248">
    <mergeCell ref="AE58:AE59"/>
    <mergeCell ref="AF58:AF59"/>
    <mergeCell ref="AC56:AC59"/>
    <mergeCell ref="T58:T59"/>
    <mergeCell ref="U58:U59"/>
    <mergeCell ref="V58:V59"/>
    <mergeCell ref="AE56:AH57"/>
    <mergeCell ref="AS58:AT58"/>
    <mergeCell ref="AX58:AY58"/>
    <mergeCell ref="BA58:BC58"/>
    <mergeCell ref="W58:W59"/>
    <mergeCell ref="X58:X59"/>
    <mergeCell ref="Y58:Y59"/>
    <mergeCell ref="Z58:Z59"/>
    <mergeCell ref="AO56:AO59"/>
    <mergeCell ref="AK58:AK59"/>
    <mergeCell ref="AL58:AL59"/>
    <mergeCell ref="G58:G59"/>
    <mergeCell ref="H58:H59"/>
    <mergeCell ref="I58:I59"/>
    <mergeCell ref="J58:J59"/>
    <mergeCell ref="K58:K59"/>
    <mergeCell ref="L58:L59"/>
    <mergeCell ref="M58:M59"/>
    <mergeCell ref="N58:N59"/>
    <mergeCell ref="S58:S59"/>
    <mergeCell ref="AI56:AL57"/>
    <mergeCell ref="AM56:AM59"/>
    <mergeCell ref="AN56:AN59"/>
    <mergeCell ref="AG58:AG59"/>
    <mergeCell ref="AH58:AH59"/>
    <mergeCell ref="AI58:AI59"/>
    <mergeCell ref="AJ58:AJ59"/>
    <mergeCell ref="AQ54:AQ59"/>
    <mergeCell ref="AR54:AR59"/>
    <mergeCell ref="G55:Q55"/>
    <mergeCell ref="S55:AC55"/>
    <mergeCell ref="AE55:AO55"/>
    <mergeCell ref="G56:J57"/>
    <mergeCell ref="K56:N57"/>
    <mergeCell ref="O56:O59"/>
    <mergeCell ref="P56:P59"/>
    <mergeCell ref="Q56:Q59"/>
    <mergeCell ref="G54:Q54"/>
    <mergeCell ref="R54:R59"/>
    <mergeCell ref="S54:AC54"/>
    <mergeCell ref="AD54:AD59"/>
    <mergeCell ref="AE54:AO54"/>
    <mergeCell ref="AP54:AP59"/>
    <mergeCell ref="S56:V57"/>
    <mergeCell ref="W56:Z57"/>
    <mergeCell ref="AA56:AA59"/>
    <mergeCell ref="AB56:AB59"/>
    <mergeCell ref="K52:M52"/>
    <mergeCell ref="W52:Y52"/>
    <mergeCell ref="AI52:AK52"/>
    <mergeCell ref="D53:AQ53"/>
    <mergeCell ref="A54:A59"/>
    <mergeCell ref="B54:B59"/>
    <mergeCell ref="C54:C59"/>
    <mergeCell ref="D54:D59"/>
    <mergeCell ref="E54:E59"/>
    <mergeCell ref="F54:F59"/>
    <mergeCell ref="K50:M50"/>
    <mergeCell ref="W50:Y50"/>
    <mergeCell ref="AI50:AK50"/>
    <mergeCell ref="K51:M51"/>
    <mergeCell ref="W51:Y51"/>
    <mergeCell ref="AI51:AK51"/>
    <mergeCell ref="K48:M48"/>
    <mergeCell ref="W48:Y48"/>
    <mergeCell ref="AI48:AK48"/>
    <mergeCell ref="G49:N49"/>
    <mergeCell ref="S49:Z49"/>
    <mergeCell ref="AE49:AL49"/>
    <mergeCell ref="K46:M46"/>
    <mergeCell ref="W46:Y46"/>
    <mergeCell ref="AI46:AK46"/>
    <mergeCell ref="K47:M47"/>
    <mergeCell ref="W47:Y47"/>
    <mergeCell ref="AI47:AK47"/>
    <mergeCell ref="K44:M44"/>
    <mergeCell ref="W44:Y44"/>
    <mergeCell ref="AI44:AK44"/>
    <mergeCell ref="K45:M45"/>
    <mergeCell ref="W45:Y45"/>
    <mergeCell ref="AI45:AK45"/>
    <mergeCell ref="K42:M42"/>
    <mergeCell ref="W42:Y42"/>
    <mergeCell ref="AI42:AK42"/>
    <mergeCell ref="K43:M43"/>
    <mergeCell ref="W43:Y43"/>
    <mergeCell ref="AI43:AK43"/>
    <mergeCell ref="K40:M40"/>
    <mergeCell ref="W40:Y40"/>
    <mergeCell ref="AI40:AK40"/>
    <mergeCell ref="K41:M41"/>
    <mergeCell ref="W41:Y41"/>
    <mergeCell ref="AI41:AK41"/>
    <mergeCell ref="K38:M38"/>
    <mergeCell ref="W38:Y38"/>
    <mergeCell ref="AI38:AK38"/>
    <mergeCell ref="G39:N39"/>
    <mergeCell ref="S39:Z39"/>
    <mergeCell ref="AE39:AL39"/>
    <mergeCell ref="K36:M36"/>
    <mergeCell ref="W36:Y36"/>
    <mergeCell ref="AI36:AK36"/>
    <mergeCell ref="K37:M37"/>
    <mergeCell ref="W37:Y37"/>
    <mergeCell ref="AI37:AK37"/>
    <mergeCell ref="K34:M34"/>
    <mergeCell ref="W34:Y34"/>
    <mergeCell ref="AI34:AK34"/>
    <mergeCell ref="K35:M35"/>
    <mergeCell ref="W35:Y35"/>
    <mergeCell ref="AI35:AK35"/>
    <mergeCell ref="G32:N32"/>
    <mergeCell ref="S32:Z32"/>
    <mergeCell ref="AE32:AL32"/>
    <mergeCell ref="K33:M33"/>
    <mergeCell ref="W33:Y33"/>
    <mergeCell ref="AI33:AK33"/>
    <mergeCell ref="K30:M30"/>
    <mergeCell ref="W30:Y30"/>
    <mergeCell ref="AI30:AK30"/>
    <mergeCell ref="K31:M31"/>
    <mergeCell ref="W31:Y31"/>
    <mergeCell ref="AI31:AK31"/>
    <mergeCell ref="K28:M28"/>
    <mergeCell ref="W28:Y28"/>
    <mergeCell ref="AI28:AK28"/>
    <mergeCell ref="K29:M29"/>
    <mergeCell ref="W29:Y29"/>
    <mergeCell ref="AI29:AK29"/>
    <mergeCell ref="K26:M26"/>
    <mergeCell ref="W26:Y26"/>
    <mergeCell ref="AI26:AK26"/>
    <mergeCell ref="K27:M27"/>
    <mergeCell ref="W27:Y27"/>
    <mergeCell ref="AI27:AK27"/>
    <mergeCell ref="K24:M24"/>
    <mergeCell ref="W24:Y24"/>
    <mergeCell ref="AI24:AK24"/>
    <mergeCell ref="K25:M25"/>
    <mergeCell ref="W25:Y25"/>
    <mergeCell ref="AI25:AK25"/>
    <mergeCell ref="K22:M22"/>
    <mergeCell ref="W22:Y22"/>
    <mergeCell ref="AI22:AK22"/>
    <mergeCell ref="K23:M23"/>
    <mergeCell ref="W23:Y23"/>
    <mergeCell ref="AI23:AK23"/>
    <mergeCell ref="K20:M20"/>
    <mergeCell ref="W20:Y20"/>
    <mergeCell ref="AI20:AK20"/>
    <mergeCell ref="G21:N21"/>
    <mergeCell ref="S21:Z21"/>
    <mergeCell ref="AE21:AL21"/>
    <mergeCell ref="K18:M18"/>
    <mergeCell ref="W18:Y18"/>
    <mergeCell ref="AI18:AK18"/>
    <mergeCell ref="K19:M19"/>
    <mergeCell ref="W19:Y19"/>
    <mergeCell ref="AI19:AK19"/>
    <mergeCell ref="K16:M16"/>
    <mergeCell ref="W16:Y16"/>
    <mergeCell ref="AI16:AK16"/>
    <mergeCell ref="K17:M17"/>
    <mergeCell ref="W17:Y17"/>
    <mergeCell ref="AI17:AK17"/>
    <mergeCell ref="K14:M14"/>
    <mergeCell ref="W14:Y14"/>
    <mergeCell ref="AI14:AK14"/>
    <mergeCell ref="K15:M15"/>
    <mergeCell ref="W15:Y15"/>
    <mergeCell ref="AI15:AK15"/>
    <mergeCell ref="K12:M12"/>
    <mergeCell ref="W12:Y12"/>
    <mergeCell ref="AI12:AK12"/>
    <mergeCell ref="K13:M13"/>
    <mergeCell ref="W13:Y13"/>
    <mergeCell ref="AI13:AK13"/>
    <mergeCell ref="AS9:AT9"/>
    <mergeCell ref="AX9:AY9"/>
    <mergeCell ref="BA9:BC9"/>
    <mergeCell ref="BD9:BE9"/>
    <mergeCell ref="K11:M11"/>
    <mergeCell ref="W11:Y11"/>
    <mergeCell ref="AI11:AK11"/>
    <mergeCell ref="AE9:AE10"/>
    <mergeCell ref="AF9:AF10"/>
    <mergeCell ref="AG9:AG10"/>
    <mergeCell ref="AH9:AH10"/>
    <mergeCell ref="AI9:AK10"/>
    <mergeCell ref="AL9:AL10"/>
    <mergeCell ref="S9:S10"/>
    <mergeCell ref="T9:T10"/>
    <mergeCell ref="U9:U10"/>
    <mergeCell ref="V9:V10"/>
    <mergeCell ref="W9:Y10"/>
    <mergeCell ref="Z9:Z10"/>
    <mergeCell ref="AI7:AL8"/>
    <mergeCell ref="AM7:AM10"/>
    <mergeCell ref="AN7:AN10"/>
    <mergeCell ref="AO7:AO10"/>
    <mergeCell ref="G9:G10"/>
    <mergeCell ref="H9:H10"/>
    <mergeCell ref="I9:I10"/>
    <mergeCell ref="J9:J10"/>
    <mergeCell ref="K9:M10"/>
    <mergeCell ref="N9:N10"/>
    <mergeCell ref="G6:Q6"/>
    <mergeCell ref="S6:AC6"/>
    <mergeCell ref="AE6:AO6"/>
    <mergeCell ref="G7:J8"/>
    <mergeCell ref="K7:N8"/>
    <mergeCell ref="O7:O10"/>
    <mergeCell ref="P7:P10"/>
    <mergeCell ref="Q7:Q10"/>
    <mergeCell ref="S7:V8"/>
    <mergeCell ref="W7:Z8"/>
    <mergeCell ref="S5:AC5"/>
    <mergeCell ref="AD5:AD10"/>
    <mergeCell ref="AE5:AO5"/>
    <mergeCell ref="AP5:AP10"/>
    <mergeCell ref="AQ5:AQ10"/>
    <mergeCell ref="AR5:AR10"/>
    <mergeCell ref="AA7:AA10"/>
    <mergeCell ref="AB7:AB10"/>
    <mergeCell ref="AC7:AC10"/>
    <mergeCell ref="AE7:AH8"/>
    <mergeCell ref="D4:AP4"/>
    <mergeCell ref="AS4:AT4"/>
    <mergeCell ref="A5:A10"/>
    <mergeCell ref="B5:B10"/>
    <mergeCell ref="C5:C10"/>
    <mergeCell ref="D5:D10"/>
    <mergeCell ref="E5:E10"/>
    <mergeCell ref="F5:F10"/>
    <mergeCell ref="G5:Q5"/>
    <mergeCell ref="R5:R10"/>
    <mergeCell ref="D1:AQ1"/>
    <mergeCell ref="AV1:AV3"/>
    <mergeCell ref="AW1:AW3"/>
    <mergeCell ref="A2:AQ2"/>
    <mergeCell ref="AS2:AT2"/>
    <mergeCell ref="D3:AQ3"/>
  </mergeCells>
  <conditionalFormatting sqref="AX11:AX52 AX60:AX72">
    <cfRule type="cellIs" priority="1" dxfId="0" operator="equal" stopIfTrue="1">
      <formula>1</formula>
    </cfRule>
  </conditionalFormatting>
  <conditionalFormatting sqref="I79 P79">
    <cfRule type="expression" priority="2" dxfId="0" stopIfTrue="1">
      <formula>1</formula>
    </cfRule>
  </conditionalFormatting>
  <conditionalFormatting sqref="G79">
    <cfRule type="expression" priority="3" dxfId="0" stopIfTrue="1">
      <formula>"ДЕНЬНЕД(G118)=1"</formula>
    </cfRule>
  </conditionalFormatting>
  <conditionalFormatting sqref="AV74:AV75">
    <cfRule type="cellIs" priority="4" dxfId="0" operator="equal" stopIfTrue="1">
      <formula>"воскресенье"</formula>
    </cfRule>
  </conditionalFormatting>
  <conditionalFormatting sqref="AX73">
    <cfRule type="cellIs" priority="5" dxfId="0" operator="equal" stopIfTrue="1">
      <formula>1</formula>
    </cfRule>
  </conditionalFormatting>
  <conditionalFormatting sqref="AU73">
    <cfRule type="cellIs" priority="6" dxfId="0" operator="equal" stopIfTrue="1">
      <formula>"воскресенье"</formula>
    </cfRule>
  </conditionalFormatting>
  <printOptions horizontalCentered="1"/>
  <pageMargins left="0" right="0" top="0" bottom="0" header="0.5118055555555555" footer="0.5118055555555555"/>
  <pageSetup fitToHeight="0"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User</cp:lastModifiedBy>
  <cp:lastPrinted>2024-02-19T07:27:02Z</cp:lastPrinted>
  <dcterms:created xsi:type="dcterms:W3CDTF">2023-02-09T08:27:42Z</dcterms:created>
  <dcterms:modified xsi:type="dcterms:W3CDTF">2024-02-26T06:21:53Z</dcterms:modified>
  <cp:category/>
  <cp:version/>
  <cp:contentType/>
  <cp:contentStatus/>
</cp:coreProperties>
</file>