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3040" windowHeight="8976" tabRatio="500" activeTab="0"/>
  </bookViews>
  <sheets>
    <sheet name="3-4 СТР-рейт 2 сем" sheetId="1" r:id="rId1"/>
  </sheets>
  <definedNames>
    <definedName name="Excel_BuiltIn_Print_Area" localSheetId="0">'3-4 СТР-рейт 2 сем'!$A$1:$AP$48</definedName>
    <definedName name="_xlnm.Print_Area" localSheetId="0">'3-4 СТР-рейт 2 сем'!$A$1:$AP$48</definedName>
  </definedNames>
  <calcPr fullCalcOnLoad="1"/>
</workbook>
</file>

<file path=xl/sharedStrings.xml><?xml version="1.0" encoding="utf-8"?>
<sst xmlns="http://schemas.openxmlformats.org/spreadsheetml/2006/main" count="295" uniqueCount="94">
  <si>
    <t>"УТВЕРЖДАЮ"</t>
  </si>
  <si>
    <t>РАСПИСАНИЕ</t>
  </si>
  <si>
    <t>текущий контроль (л/р…к/р)</t>
  </si>
  <si>
    <t>Посещение</t>
  </si>
  <si>
    <t xml:space="preserve">Директор ИАСиД ______________ Т.А. Хежев                                         балльно-рейтинговых контрольных мероприятий за 2 полугодие  2023-2024 учебного года </t>
  </si>
  <si>
    <t>"___"______________2024 г.</t>
  </si>
  <si>
    <t>ИНСТИТУТ АРХИТЕКТУРЫ, СТРОИТЕЛЬСТВА и ДИЗАЙНА</t>
  </si>
  <si>
    <t>конец 1-3 к</t>
  </si>
  <si>
    <t>баллы коллокв</t>
  </si>
  <si>
    <t xml:space="preserve">08.03.01   Строительство </t>
  </si>
  <si>
    <t>№№</t>
  </si>
  <si>
    <t xml:space="preserve">НАИМЕНОВАНИЕ  ДИСЦИПЛИНЫ </t>
  </si>
  <si>
    <t>Форма итогового контроля</t>
  </si>
  <si>
    <t>Ф И О преподавателя</t>
  </si>
  <si>
    <t>курс</t>
  </si>
  <si>
    <t>группа</t>
  </si>
  <si>
    <t>1 рейтинговая точка</t>
  </si>
  <si>
    <t>2 рейтинговая точка</t>
  </si>
  <si>
    <t>3 рейтинговая точка</t>
  </si>
  <si>
    <t>итого</t>
  </si>
  <si>
    <t>контрольные мероприятия</t>
  </si>
  <si>
    <t>коллоквиум</t>
  </si>
  <si>
    <t>тестирование</t>
  </si>
  <si>
    <t>другие формы контроля</t>
  </si>
  <si>
    <t>всего</t>
  </si>
  <si>
    <t>дата</t>
  </si>
  <si>
    <t>час</t>
  </si>
  <si>
    <t>ауд</t>
  </si>
  <si>
    <t>балл</t>
  </si>
  <si>
    <t>шаг</t>
  </si>
  <si>
    <t>рейтинг</t>
  </si>
  <si>
    <t>тест</t>
  </si>
  <si>
    <t>шаг тест</t>
  </si>
  <si>
    <t>1_2</t>
  </si>
  <si>
    <t>2_3</t>
  </si>
  <si>
    <t>1 рейт</t>
  </si>
  <si>
    <t>2 рейт</t>
  </si>
  <si>
    <t>3 рейт</t>
  </si>
  <si>
    <t>пара</t>
  </si>
  <si>
    <t>часы</t>
  </si>
  <si>
    <t>колокв</t>
  </si>
  <si>
    <t>комп кл</t>
  </si>
  <si>
    <t>пг-время</t>
  </si>
  <si>
    <t>бал</t>
  </si>
  <si>
    <t>ИЖЕНЕРНАЯ ЭКОЛОГИЯ</t>
  </si>
  <si>
    <t>зачет</t>
  </si>
  <si>
    <t>доц. Шугушева Л.Х.</t>
  </si>
  <si>
    <t>3-4</t>
  </si>
  <si>
    <t>5.02.2024-7.02.2024</t>
  </si>
  <si>
    <t>4.03.2024-6.03.2024</t>
  </si>
  <si>
    <t>25.03.2024-27.03.2024</t>
  </si>
  <si>
    <t>107,111</t>
  </si>
  <si>
    <t>14.40-15.50</t>
  </si>
  <si>
    <r>
      <rPr>
        <sz val="14"/>
        <rFont val="Times New Roman"/>
        <family val="1"/>
      </rPr>
      <t xml:space="preserve">ОХРАНА ТРУДА </t>
    </r>
    <r>
      <rPr>
        <sz val="14"/>
        <color indexed="25"/>
        <rFont val="Times New Roman"/>
        <family val="1"/>
      </rPr>
      <t>В СТРОИТЕЛЬСТВЕ</t>
    </r>
  </si>
  <si>
    <t>ст. пр. Ципинов АС</t>
  </si>
  <si>
    <t>5-6</t>
  </si>
  <si>
    <t>СМЕТНОЕ ДЕЛО В СТРОИТЕЛЬСТВЕ</t>
  </si>
  <si>
    <t>ст.преп. Жирикова И.А.</t>
  </si>
  <si>
    <t>21.03.2023-23.03.2023</t>
  </si>
  <si>
    <t>ОБСЛЕДОВАНИЕ И ИСПЫТАНИЕ ЗДАНИЙ И СООРУЖЕНИЙ</t>
  </si>
  <si>
    <t>доц. Джанкулаев А.Я.</t>
  </si>
  <si>
    <t>ОСНОВЫ ТЕХНИЧЕСКОЙ ЭКСПЛУАТАЦИИ ОБЪЕКТОВ СТРОИТЕЛЬСТВА</t>
  </si>
  <si>
    <t>РЕКОНСТРУКЦИЯ ЗДАНИЙ, СООРУЖЕНИЙ И ЗАСТРОЙКИ</t>
  </si>
  <si>
    <t>доц. Журтов А.В.</t>
  </si>
  <si>
    <t>СЕЙСМОСТОЙКОСТЬ ЗДАНИЙ И СООРУЖЕНИЙ + КР</t>
  </si>
  <si>
    <t>экзамен</t>
  </si>
  <si>
    <t>доц.Шогенов О.М.</t>
  </si>
  <si>
    <t>1-2</t>
  </si>
  <si>
    <t>ОСНОВЫ ВОЕННОЙ ПОДГОТОВКИ</t>
  </si>
  <si>
    <t>дифзачет</t>
  </si>
  <si>
    <t>доц. Хежев Т.А.</t>
  </si>
  <si>
    <t>201  ФСК</t>
  </si>
  <si>
    <t>13.03.2024-15.03.2024</t>
  </si>
  <si>
    <t>6.05.2024-8.05.2024</t>
  </si>
  <si>
    <t>ОСНОВЫ ОРГАНИЗАЦИИ И УПРАВЛЕНИЯ В СТРОИТЕЛЬСТВЕ</t>
  </si>
  <si>
    <t>ст. преп. Карданов А.А.</t>
  </si>
  <si>
    <t>МЕТАЛЛИЧЕСКИЕ КОНСТРУКЦИИ +к/пр</t>
  </si>
  <si>
    <t>доц. Лихов З.Р.</t>
  </si>
  <si>
    <t>ЖЕЛЕЗОБЕТОННЫЕ И КАМЕННЫЕ КОНСТРУКЦИИ+КП</t>
  </si>
  <si>
    <t>ТЕХНОЛОГИЯ ВОЗВЕДЕНИЯ ЗДАНИЙ И СООРУЖЕНИЙ+К/Р</t>
  </si>
  <si>
    <t>ст. преп. Ципинов АС</t>
  </si>
  <si>
    <t>ИНФОРМАЦИОННЫЕ ТЕХНОЛОГИИ РАСЧЕТА СТРОИТЕЛЬНЫХ КОНСТРУКЦИЙ</t>
  </si>
  <si>
    <t>107,  111</t>
  </si>
  <si>
    <t>ОСНОВАНИЯ И ФУНДАМЕНТЫ ЗДАНИЙ И СООРУЖЕНИЙ+ КП</t>
  </si>
  <si>
    <t>доц. Казиев А.М.</t>
  </si>
  <si>
    <t xml:space="preserve">ЭЛЕКТИВНЫЕ КУРСЫ ПО ФИЗИЧЕСКОЙ КУЛЬТУРЕ </t>
  </si>
  <si>
    <t>16.02.2024 г.  Пт.     13.00-14.35    (сдача нормативов)  ФСК</t>
  </si>
  <si>
    <t>15.03.2024 г. Пт.     13.00-14.35     (сдача нормативов)  ФСК</t>
  </si>
  <si>
    <r>
      <rPr>
        <sz val="12"/>
        <color indexed="10"/>
        <rFont val="Times New Roman"/>
        <family val="1"/>
      </rPr>
      <t xml:space="preserve">3.05.2024 г. </t>
    </r>
    <r>
      <rPr>
        <sz val="12"/>
        <rFont val="Arial Cyr"/>
        <family val="0"/>
      </rPr>
      <t>Пт.</t>
    </r>
    <r>
      <rPr>
        <sz val="12"/>
        <color indexed="10"/>
        <rFont val="Arial Cyr"/>
        <family val="2"/>
      </rPr>
      <t xml:space="preserve">  13.00-14.35     (сдача нормативов)  ФСК</t>
    </r>
  </si>
  <si>
    <t>311  ФСК</t>
  </si>
  <si>
    <t>107,           111</t>
  </si>
  <si>
    <t xml:space="preserve">Зам. директора ИАСиД               М.М. Шогенова                </t>
  </si>
  <si>
    <t>Руководитель ОПОП                            Т.А. Хежев</t>
  </si>
  <si>
    <t>воскресенье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</si>
</sst>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m\,ddd"/>
  </numFmts>
  <fonts count="100">
    <font>
      <sz val="10"/>
      <name val="Arial Cyr"/>
      <family val="0"/>
    </font>
    <font>
      <sz val="10"/>
      <name val="Arial"/>
      <family val="0"/>
    </font>
    <font>
      <b/>
      <sz val="24"/>
      <color indexed="21"/>
      <name val="Times New Roman CYR"/>
      <family val="1"/>
    </font>
    <font>
      <b/>
      <sz val="18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0"/>
      <color indexed="63"/>
      <name val="Times New Roman"/>
      <family val="1"/>
    </font>
    <font>
      <b/>
      <sz val="22"/>
      <color indexed="63"/>
      <name val="Times New Roman"/>
      <family val="1"/>
    </font>
    <font>
      <b/>
      <sz val="48"/>
      <color indexed="10"/>
      <name val="Times New Roman"/>
      <family val="1"/>
    </font>
    <font>
      <sz val="14"/>
      <color indexed="10"/>
      <name val="Arial Cyr"/>
      <family val="0"/>
    </font>
    <font>
      <sz val="20"/>
      <color indexed="10"/>
      <name val="Arial Cyr"/>
      <family val="0"/>
    </font>
    <font>
      <b/>
      <sz val="12"/>
      <name val="Arial Cyr"/>
      <family val="0"/>
    </font>
    <font>
      <b/>
      <sz val="24"/>
      <name val="Times New Roman"/>
      <family val="1"/>
    </font>
    <font>
      <sz val="24"/>
      <color indexed="63"/>
      <name val="Times New Roman"/>
      <family val="1"/>
    </font>
    <font>
      <b/>
      <sz val="26"/>
      <color indexed="10"/>
      <name val="Times New Roman"/>
      <family val="1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b/>
      <sz val="26"/>
      <color indexed="16"/>
      <name val="Times New Roman"/>
      <family val="1"/>
    </font>
    <font>
      <b/>
      <sz val="26"/>
      <color indexed="10"/>
      <name val="Arial Cyr"/>
      <family val="2"/>
    </font>
    <font>
      <sz val="12"/>
      <name val="Arial Cyr"/>
      <family val="2"/>
    </font>
    <font>
      <b/>
      <sz val="14"/>
      <color indexed="18"/>
      <name val="Times New Roman"/>
      <family val="1"/>
    </font>
    <font>
      <b/>
      <sz val="18"/>
      <color indexed="18"/>
      <name val="Times New Roman"/>
      <family val="1"/>
    </font>
    <font>
      <b/>
      <sz val="12"/>
      <color indexed="17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18"/>
      <color indexed="60"/>
      <name val="Times New Roman"/>
      <family val="1"/>
    </font>
    <font>
      <b/>
      <sz val="14"/>
      <name val="Arial Cyr"/>
      <family val="2"/>
    </font>
    <font>
      <b/>
      <sz val="10"/>
      <color indexed="17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Arial Cyr"/>
      <family val="2"/>
    </font>
    <font>
      <b/>
      <sz val="10"/>
      <name val="Arial Cyr"/>
      <family val="0"/>
    </font>
    <font>
      <sz val="10"/>
      <color indexed="18"/>
      <name val="Times New Roman"/>
      <family val="1"/>
    </font>
    <font>
      <b/>
      <sz val="14"/>
      <color indexed="60"/>
      <name val="Times New Roman"/>
      <family val="1"/>
    </font>
    <font>
      <sz val="12"/>
      <color indexed="60"/>
      <name val="Times New Roman"/>
      <family val="1"/>
    </font>
    <font>
      <sz val="12"/>
      <color indexed="17"/>
      <name val="Times New Roman"/>
      <family val="1"/>
    </font>
    <font>
      <sz val="14"/>
      <color indexed="17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Times New Roman"/>
      <family val="1"/>
    </font>
    <font>
      <b/>
      <sz val="16"/>
      <color indexed="10"/>
      <name val="Times New Roman Cyr"/>
      <family val="1"/>
    </font>
    <font>
      <b/>
      <sz val="16"/>
      <color indexed="12"/>
      <name val="Times New Roman CYR"/>
      <family val="1"/>
    </font>
    <font>
      <sz val="14"/>
      <color indexed="25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2"/>
      <color indexed="10"/>
      <name val="Times New Roman"/>
      <family val="1"/>
    </font>
    <font>
      <b/>
      <sz val="12"/>
      <color indexed="60"/>
      <name val="Times New Roman"/>
      <family val="1"/>
    </font>
    <font>
      <sz val="14"/>
      <color indexed="16"/>
      <name val="Times New Roman"/>
      <family val="1"/>
    </font>
    <font>
      <sz val="10"/>
      <color indexed="16"/>
      <name val="Times New Roman"/>
      <family val="1"/>
    </font>
    <font>
      <b/>
      <sz val="13"/>
      <color indexed="60"/>
      <name val="Times New Roman"/>
      <family val="1"/>
    </font>
    <font>
      <b/>
      <sz val="14"/>
      <color indexed="17"/>
      <name val="Times New Roman"/>
      <family val="1"/>
    </font>
    <font>
      <sz val="12"/>
      <color indexed="12"/>
      <name val="Times New Roman"/>
      <family val="1"/>
    </font>
    <font>
      <sz val="14"/>
      <color indexed="12"/>
      <name val="Times New Roman"/>
      <family val="1"/>
    </font>
    <font>
      <b/>
      <sz val="14"/>
      <color indexed="12"/>
      <name val="Times New Roman"/>
      <family val="1"/>
    </font>
    <font>
      <sz val="16"/>
      <name val="Times New Roman"/>
      <family val="1"/>
    </font>
    <font>
      <sz val="14"/>
      <color indexed="10"/>
      <name val="Times New Roman"/>
      <family val="1"/>
    </font>
    <font>
      <b/>
      <sz val="12"/>
      <color indexed="25"/>
      <name val="Times New Roman"/>
      <family val="1"/>
    </font>
    <font>
      <b/>
      <sz val="9"/>
      <color indexed="60"/>
      <name val="Times New Roman"/>
      <family val="1"/>
    </font>
    <font>
      <b/>
      <sz val="11"/>
      <color indexed="60"/>
      <name val="Times New Roman"/>
      <family val="1"/>
    </font>
    <font>
      <b/>
      <sz val="26"/>
      <name val="Times New Roman"/>
      <family val="1"/>
    </font>
    <font>
      <b/>
      <sz val="28"/>
      <name val="Times New Roman"/>
      <family val="1"/>
    </font>
    <font>
      <b/>
      <sz val="22"/>
      <name val="Times New Roman"/>
      <family val="1"/>
    </font>
    <font>
      <b/>
      <sz val="22"/>
      <color indexed="17"/>
      <name val="Times New Roman"/>
      <family val="1"/>
    </font>
    <font>
      <sz val="2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1" applyNumberFormat="0" applyAlignment="0" applyProtection="0"/>
    <xf numFmtId="0" fontId="86" fillId="27" borderId="2" applyNumberFormat="0" applyAlignment="0" applyProtection="0"/>
    <xf numFmtId="0" fontId="8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6" applyNumberFormat="0" applyFill="0" applyAlignment="0" applyProtection="0"/>
    <xf numFmtId="0" fontId="92" fillId="28" borderId="7" applyNumberFormat="0" applyAlignment="0" applyProtection="0"/>
    <xf numFmtId="0" fontId="93" fillId="0" borderId="0" applyNumberFormat="0" applyFill="0" applyBorder="0" applyAlignment="0" applyProtection="0"/>
    <xf numFmtId="0" fontId="94" fillId="29" borderId="0" applyNumberFormat="0" applyBorder="0" applyAlignment="0" applyProtection="0"/>
    <xf numFmtId="0" fontId="95" fillId="30" borderId="0" applyNumberFormat="0" applyBorder="0" applyAlignment="0" applyProtection="0"/>
    <xf numFmtId="0" fontId="9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97" fillId="0" borderId="9" applyNumberFormat="0" applyFill="0" applyAlignment="0" applyProtection="0"/>
    <xf numFmtId="0" fontId="2" fillId="32" borderId="0" applyBorder="0">
      <alignment horizontal="center"/>
      <protection/>
    </xf>
    <xf numFmtId="0" fontId="98" fillId="0" borderId="0" applyNumberFormat="0" applyFill="0" applyBorder="0" applyAlignment="0" applyProtection="0"/>
    <xf numFmtId="0" fontId="3" fillId="32" borderId="0" applyBorder="0" applyAlignment="0">
      <protection/>
    </xf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99" fillId="33" borderId="0" applyNumberFormat="0" applyBorder="0" applyAlignment="0" applyProtection="0"/>
  </cellStyleXfs>
  <cellXfs count="393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1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3" fillId="0" borderId="11" xfId="0" applyFont="1" applyFill="1" applyBorder="1" applyAlignment="1">
      <alignment horizontal="center" vertical="center" textRotation="90" wrapText="1"/>
    </xf>
    <xf numFmtId="0" fontId="13" fillId="0" borderId="12" xfId="0" applyFont="1" applyFill="1" applyBorder="1" applyAlignment="1">
      <alignment horizontal="center" vertical="center" textRotation="90" wrapText="1"/>
    </xf>
    <xf numFmtId="0" fontId="15" fillId="0" borderId="0" xfId="0" applyFont="1" applyFill="1" applyAlignment="1">
      <alignment/>
    </xf>
    <xf numFmtId="0" fontId="17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textRotation="90" wrapText="1"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13" fillId="0" borderId="14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 wrapText="1"/>
    </xf>
    <xf numFmtId="0" fontId="36" fillId="0" borderId="12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172" fontId="24" fillId="0" borderId="14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172" fontId="26" fillId="0" borderId="14" xfId="0" applyNumberFormat="1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/>
    </xf>
    <xf numFmtId="172" fontId="27" fillId="0" borderId="14" xfId="0" applyNumberFormat="1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5" fillId="0" borderId="18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172" fontId="27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46" fillId="0" borderId="14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 wrapText="1"/>
    </xf>
    <xf numFmtId="0" fontId="37" fillId="0" borderId="10" xfId="0" applyFont="1" applyFill="1" applyBorder="1" applyAlignment="1">
      <alignment horizontal="center" vertical="center" wrapText="1"/>
    </xf>
    <xf numFmtId="172" fontId="27" fillId="34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72" fontId="26" fillId="34" borderId="14" xfId="0" applyNumberFormat="1" applyFont="1" applyFill="1" applyBorder="1" applyAlignment="1">
      <alignment horizontal="center" vertical="center"/>
    </xf>
    <xf numFmtId="172" fontId="24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172" fontId="27" fillId="32" borderId="10" xfId="0" applyNumberFormat="1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vertical="center" wrapText="1"/>
    </xf>
    <xf numFmtId="0" fontId="36" fillId="0" borderId="11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 wrapText="1"/>
    </xf>
    <xf numFmtId="0" fontId="36" fillId="0" borderId="24" xfId="0" applyFont="1" applyFill="1" applyBorder="1" applyAlignment="1">
      <alignment horizontal="center" vertical="center"/>
    </xf>
    <xf numFmtId="172" fontId="24" fillId="0" borderId="11" xfId="0" applyNumberFormat="1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172" fontId="26" fillId="0" borderId="11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172" fontId="27" fillId="32" borderId="11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vertical="center" wrapText="1"/>
    </xf>
    <xf numFmtId="0" fontId="36" fillId="0" borderId="26" xfId="0" applyFont="1" applyFill="1" applyBorder="1" applyAlignment="1">
      <alignment horizontal="center" vertical="center"/>
    </xf>
    <xf numFmtId="0" fontId="37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172" fontId="24" fillId="0" borderId="26" xfId="0" applyNumberFormat="1" applyFont="1" applyFill="1" applyBorder="1" applyAlignment="1">
      <alignment horizontal="center" vertical="center"/>
    </xf>
    <xf numFmtId="49" fontId="24" fillId="0" borderId="26" xfId="0" applyNumberFormat="1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172" fontId="26" fillId="0" borderId="26" xfId="0" applyNumberFormat="1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/>
    </xf>
    <xf numFmtId="172" fontId="27" fillId="0" borderId="26" xfId="0" applyNumberFormat="1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49" fontId="24" fillId="32" borderId="10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6" fillId="32" borderId="10" xfId="0" applyFont="1" applyFill="1" applyBorder="1" applyAlignment="1">
      <alignment horizontal="center" vertical="center" wrapText="1"/>
    </xf>
    <xf numFmtId="0" fontId="27" fillId="32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6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72" fontId="24" fillId="32" borderId="14" xfId="0" applyNumberFormat="1" applyFont="1" applyFill="1" applyBorder="1" applyAlignment="1">
      <alignment horizontal="center" vertical="center"/>
    </xf>
    <xf numFmtId="172" fontId="27" fillId="32" borderId="14" xfId="0" applyNumberFormat="1" applyFont="1" applyFill="1" applyBorder="1" applyAlignment="1">
      <alignment horizontal="center" vertical="center"/>
    </xf>
    <xf numFmtId="0" fontId="27" fillId="32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6" fillId="0" borderId="15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14" xfId="0" applyFont="1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72" fontId="24" fillId="0" borderId="15" xfId="0" applyNumberFormat="1" applyFont="1" applyFill="1" applyBorder="1" applyAlignment="1">
      <alignment horizontal="center" vertical="center"/>
    </xf>
    <xf numFmtId="49" fontId="24" fillId="32" borderId="15" xfId="0" applyNumberFormat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/>
    </xf>
    <xf numFmtId="172" fontId="26" fillId="0" borderId="15" xfId="0" applyNumberFormat="1" applyFont="1" applyFill="1" applyBorder="1" applyAlignment="1">
      <alignment horizontal="center" vertical="center"/>
    </xf>
    <xf numFmtId="0" fontId="26" fillId="32" borderId="15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172" fontId="27" fillId="0" borderId="15" xfId="0" applyNumberFormat="1" applyFont="1" applyFill="1" applyBorder="1" applyAlignment="1">
      <alignment horizontal="center" vertical="center"/>
    </xf>
    <xf numFmtId="0" fontId="27" fillId="32" borderId="15" xfId="0" applyFont="1" applyFill="1" applyBorder="1" applyAlignment="1">
      <alignment horizontal="center" vertical="center" wrapText="1"/>
    </xf>
    <xf numFmtId="0" fontId="35" fillId="0" borderId="32" xfId="0" applyFont="1" applyFill="1" applyBorder="1" applyAlignment="1">
      <alignment horizontal="center" vertical="center"/>
    </xf>
    <xf numFmtId="0" fontId="48" fillId="0" borderId="25" xfId="0" applyFont="1" applyFill="1" applyBorder="1" applyAlignment="1">
      <alignment horizontal="left" vertical="center" wrapText="1"/>
    </xf>
    <xf numFmtId="0" fontId="45" fillId="0" borderId="26" xfId="0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horizontal="center" vertical="center" wrapText="1"/>
    </xf>
    <xf numFmtId="0" fontId="49" fillId="32" borderId="26" xfId="0" applyFont="1" applyFill="1" applyBorder="1" applyAlignment="1">
      <alignment horizontal="center" vertical="center"/>
    </xf>
    <xf numFmtId="172" fontId="24" fillId="32" borderId="26" xfId="0" applyNumberFormat="1" applyFont="1" applyFill="1" applyBorder="1" applyAlignment="1">
      <alignment horizontal="center" vertical="center"/>
    </xf>
    <xf numFmtId="0" fontId="24" fillId="32" borderId="26" xfId="0" applyFont="1" applyFill="1" applyBorder="1" applyAlignment="1">
      <alignment horizontal="center" vertical="center" wrapText="1"/>
    </xf>
    <xf numFmtId="0" fontId="24" fillId="32" borderId="26" xfId="0" applyFont="1" applyFill="1" applyBorder="1" applyAlignment="1">
      <alignment horizontal="center" vertical="center"/>
    </xf>
    <xf numFmtId="0" fontId="25" fillId="32" borderId="26" xfId="0" applyFont="1" applyFill="1" applyBorder="1" applyAlignment="1">
      <alignment horizontal="center" vertical="center"/>
    </xf>
    <xf numFmtId="172" fontId="26" fillId="32" borderId="26" xfId="0" applyNumberFormat="1" applyFont="1" applyFill="1" applyBorder="1" applyAlignment="1">
      <alignment horizontal="center" vertical="center"/>
    </xf>
    <xf numFmtId="0" fontId="26" fillId="32" borderId="26" xfId="0" applyFont="1" applyFill="1" applyBorder="1" applyAlignment="1">
      <alignment horizontal="center" vertical="center" wrapText="1"/>
    </xf>
    <xf numFmtId="0" fontId="26" fillId="32" borderId="26" xfId="0" applyFont="1" applyFill="1" applyBorder="1" applyAlignment="1">
      <alignment horizontal="center" vertical="center"/>
    </xf>
    <xf numFmtId="172" fontId="27" fillId="32" borderId="26" xfId="0" applyNumberFormat="1" applyFont="1" applyFill="1" applyBorder="1" applyAlignment="1">
      <alignment horizontal="center" vertical="center"/>
    </xf>
    <xf numFmtId="0" fontId="27" fillId="32" borderId="26" xfId="0" applyFont="1" applyFill="1" applyBorder="1" applyAlignment="1">
      <alignment horizontal="center" vertical="center" wrapText="1"/>
    </xf>
    <xf numFmtId="0" fontId="27" fillId="32" borderId="26" xfId="0" applyFont="1" applyFill="1" applyBorder="1" applyAlignment="1">
      <alignment horizontal="center" vertical="center"/>
    </xf>
    <xf numFmtId="0" fontId="40" fillId="32" borderId="26" xfId="0" applyFont="1" applyFill="1" applyBorder="1" applyAlignment="1">
      <alignment horizontal="center" vertical="center"/>
    </xf>
    <xf numFmtId="0" fontId="36" fillId="32" borderId="2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6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50" fillId="0" borderId="33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 wrapText="1"/>
    </xf>
    <xf numFmtId="0" fontId="49" fillId="32" borderId="14" xfId="0" applyFont="1" applyFill="1" applyBorder="1" applyAlignment="1">
      <alignment horizontal="center" vertical="center"/>
    </xf>
    <xf numFmtId="49" fontId="24" fillId="32" borderId="14" xfId="0" applyNumberFormat="1" applyFont="1" applyFill="1" applyBorder="1" applyAlignment="1">
      <alignment horizontal="center" vertical="center" wrapText="1"/>
    </xf>
    <xf numFmtId="0" fontId="24" fillId="32" borderId="14" xfId="0" applyFont="1" applyFill="1" applyBorder="1" applyAlignment="1">
      <alignment horizontal="center" vertical="center" wrapText="1"/>
    </xf>
    <xf numFmtId="0" fontId="24" fillId="32" borderId="14" xfId="0" applyFont="1" applyFill="1" applyBorder="1" applyAlignment="1">
      <alignment horizontal="center" vertical="center"/>
    </xf>
    <xf numFmtId="0" fontId="25" fillId="32" borderId="14" xfId="0" applyFont="1" applyFill="1" applyBorder="1" applyAlignment="1">
      <alignment horizontal="center" vertical="center"/>
    </xf>
    <xf numFmtId="172" fontId="26" fillId="32" borderId="14" xfId="0" applyNumberFormat="1" applyFont="1" applyFill="1" applyBorder="1" applyAlignment="1">
      <alignment horizontal="center" vertical="center"/>
    </xf>
    <xf numFmtId="0" fontId="26" fillId="32" borderId="14" xfId="0" applyFont="1" applyFill="1" applyBorder="1" applyAlignment="1">
      <alignment horizontal="center" vertical="center" wrapText="1"/>
    </xf>
    <xf numFmtId="0" fontId="26" fillId="32" borderId="12" xfId="0" applyFont="1" applyFill="1" applyBorder="1" applyAlignment="1">
      <alignment horizontal="center" vertical="center" wrapText="1"/>
    </xf>
    <xf numFmtId="0" fontId="26" fillId="32" borderId="12" xfId="0" applyFont="1" applyFill="1" applyBorder="1" applyAlignment="1">
      <alignment horizontal="center" vertical="center"/>
    </xf>
    <xf numFmtId="0" fontId="25" fillId="32" borderId="12" xfId="0" applyFont="1" applyFill="1" applyBorder="1" applyAlignment="1">
      <alignment horizontal="center" vertical="center"/>
    </xf>
    <xf numFmtId="172" fontId="27" fillId="32" borderId="12" xfId="0" applyNumberFormat="1" applyFont="1" applyFill="1" applyBorder="1" applyAlignment="1">
      <alignment horizontal="center" vertical="center"/>
    </xf>
    <xf numFmtId="0" fontId="27" fillId="32" borderId="12" xfId="0" applyFont="1" applyFill="1" applyBorder="1" applyAlignment="1">
      <alignment horizontal="center" vertical="center" wrapText="1"/>
    </xf>
    <xf numFmtId="0" fontId="27" fillId="32" borderId="14" xfId="0" applyFont="1" applyFill="1" applyBorder="1" applyAlignment="1">
      <alignment horizontal="center" vertical="center"/>
    </xf>
    <xf numFmtId="0" fontId="40" fillId="32" borderId="14" xfId="0" applyFont="1" applyFill="1" applyBorder="1" applyAlignment="1">
      <alignment horizontal="center" vertical="center"/>
    </xf>
    <xf numFmtId="0" fontId="36" fillId="32" borderId="14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48" fillId="0" borderId="34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center" vertical="center"/>
    </xf>
    <xf numFmtId="0" fontId="49" fillId="32" borderId="12" xfId="0" applyFont="1" applyFill="1" applyBorder="1" applyAlignment="1">
      <alignment horizontal="center" vertical="center"/>
    </xf>
    <xf numFmtId="172" fontId="24" fillId="32" borderId="10" xfId="0" applyNumberFormat="1" applyFont="1" applyFill="1" applyBorder="1" applyAlignment="1">
      <alignment horizontal="center" vertical="center"/>
    </xf>
    <xf numFmtId="0" fontId="24" fillId="32" borderId="10" xfId="0" applyFont="1" applyFill="1" applyBorder="1" applyAlignment="1">
      <alignment horizontal="center" vertical="center" wrapText="1"/>
    </xf>
    <xf numFmtId="0" fontId="24" fillId="32" borderId="10" xfId="0" applyFont="1" applyFill="1" applyBorder="1" applyAlignment="1">
      <alignment horizontal="center" vertical="center"/>
    </xf>
    <xf numFmtId="0" fontId="25" fillId="32" borderId="10" xfId="0" applyFont="1" applyFill="1" applyBorder="1" applyAlignment="1">
      <alignment horizontal="center" vertical="center"/>
    </xf>
    <xf numFmtId="172" fontId="26" fillId="32" borderId="10" xfId="0" applyNumberFormat="1" applyFont="1" applyFill="1" applyBorder="1" applyAlignment="1">
      <alignment horizontal="center" vertical="center"/>
    </xf>
    <xf numFmtId="0" fontId="26" fillId="32" borderId="11" xfId="0" applyFont="1" applyFill="1" applyBorder="1" applyAlignment="1">
      <alignment horizontal="center" vertical="center" wrapText="1"/>
    </xf>
    <xf numFmtId="0" fontId="26" fillId="32" borderId="10" xfId="0" applyFont="1" applyFill="1" applyBorder="1" applyAlignment="1">
      <alignment horizontal="center" vertical="center"/>
    </xf>
    <xf numFmtId="0" fontId="27" fillId="32" borderId="12" xfId="0" applyFont="1" applyFill="1" applyBorder="1" applyAlignment="1">
      <alignment horizontal="center" vertical="center"/>
    </xf>
    <xf numFmtId="0" fontId="40" fillId="32" borderId="12" xfId="0" applyFont="1" applyFill="1" applyBorder="1" applyAlignment="1">
      <alignment horizontal="center" vertical="center"/>
    </xf>
    <xf numFmtId="0" fontId="36" fillId="32" borderId="12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left" vertical="center" wrapText="1"/>
    </xf>
    <xf numFmtId="0" fontId="49" fillId="32" borderId="10" xfId="0" applyFont="1" applyFill="1" applyBorder="1" applyAlignment="1">
      <alignment horizontal="center" vertical="center"/>
    </xf>
    <xf numFmtId="49" fontId="24" fillId="32" borderId="12" xfId="0" applyNumberFormat="1" applyFont="1" applyFill="1" applyBorder="1" applyAlignment="1">
      <alignment horizontal="center" vertical="center" wrapText="1"/>
    </xf>
    <xf numFmtId="0" fontId="24" fillId="32" borderId="12" xfId="0" applyFont="1" applyFill="1" applyBorder="1" applyAlignment="1">
      <alignment horizontal="center" vertical="center" wrapText="1"/>
    </xf>
    <xf numFmtId="0" fontId="24" fillId="32" borderId="12" xfId="0" applyFont="1" applyFill="1" applyBorder="1" applyAlignment="1">
      <alignment horizontal="center" vertical="center"/>
    </xf>
    <xf numFmtId="0" fontId="27" fillId="32" borderId="10" xfId="0" applyFont="1" applyFill="1" applyBorder="1" applyAlignment="1">
      <alignment horizontal="center" vertical="center"/>
    </xf>
    <xf numFmtId="0" fontId="40" fillId="32" borderId="10" xfId="0" applyFont="1" applyFill="1" applyBorder="1" applyAlignment="1">
      <alignment horizontal="center" vertical="center"/>
    </xf>
    <xf numFmtId="0" fontId="36" fillId="32" borderId="10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172" fontId="24" fillId="32" borderId="11" xfId="0" applyNumberFormat="1" applyFont="1" applyFill="1" applyBorder="1" applyAlignment="1">
      <alignment horizontal="center" vertical="center"/>
    </xf>
    <xf numFmtId="49" fontId="24" fillId="32" borderId="11" xfId="0" applyNumberFormat="1" applyFont="1" applyFill="1" applyBorder="1" applyAlignment="1">
      <alignment horizontal="center" vertical="center" wrapText="1"/>
    </xf>
    <xf numFmtId="0" fontId="24" fillId="32" borderId="11" xfId="0" applyFont="1" applyFill="1" applyBorder="1" applyAlignment="1">
      <alignment horizontal="center" vertical="center" wrapText="1"/>
    </xf>
    <xf numFmtId="0" fontId="24" fillId="32" borderId="11" xfId="0" applyFont="1" applyFill="1" applyBorder="1" applyAlignment="1">
      <alignment horizontal="center" vertical="center"/>
    </xf>
    <xf numFmtId="0" fontId="25" fillId="32" borderId="11" xfId="0" applyFont="1" applyFill="1" applyBorder="1" applyAlignment="1">
      <alignment horizontal="center" vertical="center"/>
    </xf>
    <xf numFmtId="172" fontId="26" fillId="32" borderId="11" xfId="0" applyNumberFormat="1" applyFont="1" applyFill="1" applyBorder="1" applyAlignment="1">
      <alignment horizontal="center" vertical="center"/>
    </xf>
    <xf numFmtId="0" fontId="50" fillId="0" borderId="35" xfId="0" applyFont="1" applyFill="1" applyBorder="1" applyAlignment="1">
      <alignment horizontal="center" vertical="center"/>
    </xf>
    <xf numFmtId="0" fontId="27" fillId="32" borderId="11" xfId="0" applyFont="1" applyFill="1" applyBorder="1" applyAlignment="1">
      <alignment horizontal="center" vertical="center" wrapText="1"/>
    </xf>
    <xf numFmtId="0" fontId="27" fillId="32" borderId="11" xfId="0" applyFont="1" applyFill="1" applyBorder="1" applyAlignment="1">
      <alignment horizontal="center" vertical="center"/>
    </xf>
    <xf numFmtId="0" fontId="40" fillId="32" borderId="11" xfId="0" applyFont="1" applyFill="1" applyBorder="1" applyAlignment="1">
      <alignment horizontal="center" vertical="center"/>
    </xf>
    <xf numFmtId="0" fontId="36" fillId="32" borderId="11" xfId="0" applyFont="1" applyFill="1" applyBorder="1" applyAlignment="1">
      <alignment horizontal="center" vertical="center"/>
    </xf>
    <xf numFmtId="0" fontId="50" fillId="0" borderId="36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left" vertical="center" wrapText="1"/>
    </xf>
    <xf numFmtId="0" fontId="45" fillId="0" borderId="14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 wrapText="1"/>
    </xf>
    <xf numFmtId="0" fontId="26" fillId="32" borderId="14" xfId="0" applyFont="1" applyFill="1" applyBorder="1" applyAlignment="1">
      <alignment horizontal="center" vertical="center"/>
    </xf>
    <xf numFmtId="0" fontId="50" fillId="0" borderId="37" xfId="0" applyFont="1" applyFill="1" applyBorder="1" applyAlignment="1">
      <alignment horizontal="center" vertical="center"/>
    </xf>
    <xf numFmtId="0" fontId="51" fillId="0" borderId="31" xfId="0" applyFont="1" applyFill="1" applyBorder="1" applyAlignment="1">
      <alignment horizontal="left" vertical="center" wrapText="1"/>
    </xf>
    <xf numFmtId="0" fontId="36" fillId="0" borderId="15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49" fillId="32" borderId="15" xfId="0" applyFont="1" applyFill="1" applyBorder="1" applyAlignment="1">
      <alignment horizontal="center" vertical="center"/>
    </xf>
    <xf numFmtId="0" fontId="39" fillId="32" borderId="15" xfId="0" applyFont="1" applyFill="1" applyBorder="1" applyAlignment="1">
      <alignment horizontal="center" vertical="center"/>
    </xf>
    <xf numFmtId="0" fontId="52" fillId="32" borderId="15" xfId="0" applyFont="1" applyFill="1" applyBorder="1" applyAlignment="1">
      <alignment horizontal="center" vertical="center"/>
    </xf>
    <xf numFmtId="0" fontId="6" fillId="32" borderId="15" xfId="0" applyFont="1" applyFill="1" applyBorder="1" applyAlignment="1">
      <alignment horizontal="center" vertical="center"/>
    </xf>
    <xf numFmtId="0" fontId="54" fillId="32" borderId="15" xfId="0" applyFont="1" applyFill="1" applyBorder="1" applyAlignment="1">
      <alignment horizontal="center" vertical="center"/>
    </xf>
    <xf numFmtId="0" fontId="55" fillId="32" borderId="15" xfId="0" applyFont="1" applyFill="1" applyBorder="1" applyAlignment="1">
      <alignment horizontal="center" vertical="center"/>
    </xf>
    <xf numFmtId="0" fontId="56" fillId="32" borderId="15" xfId="0" applyFont="1" applyFill="1" applyBorder="1" applyAlignment="1">
      <alignment horizontal="center" vertical="center"/>
    </xf>
    <xf numFmtId="0" fontId="57" fillId="32" borderId="15" xfId="0" applyFont="1" applyFill="1" applyBorder="1" applyAlignment="1">
      <alignment horizontal="center" vertical="center"/>
    </xf>
    <xf numFmtId="0" fontId="40" fillId="32" borderId="15" xfId="0" applyFont="1" applyFill="1" applyBorder="1" applyAlignment="1">
      <alignment horizontal="center" vertical="center"/>
    </xf>
    <xf numFmtId="0" fontId="36" fillId="32" borderId="38" xfId="0" applyFont="1" applyFill="1" applyBorder="1" applyAlignment="1">
      <alignment horizontal="center" vertical="center"/>
    </xf>
    <xf numFmtId="0" fontId="50" fillId="0" borderId="32" xfId="0" applyFont="1" applyFill="1" applyBorder="1" applyAlignment="1">
      <alignment horizontal="center" vertical="center"/>
    </xf>
    <xf numFmtId="49" fontId="24" fillId="32" borderId="26" xfId="0" applyNumberFormat="1" applyFont="1" applyFill="1" applyBorder="1" applyAlignment="1">
      <alignment horizontal="center" vertical="center" wrapText="1"/>
    </xf>
    <xf numFmtId="0" fontId="58" fillId="34" borderId="19" xfId="0" applyFont="1" applyFill="1" applyBorder="1" applyAlignment="1">
      <alignment horizontal="left" vertical="center" wrapText="1"/>
    </xf>
    <xf numFmtId="172" fontId="24" fillId="32" borderId="12" xfId="0" applyNumberFormat="1" applyFont="1" applyFill="1" applyBorder="1" applyAlignment="1">
      <alignment horizontal="center" vertical="center"/>
    </xf>
    <xf numFmtId="172" fontId="26" fillId="32" borderId="12" xfId="0" applyNumberFormat="1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left" vertical="center" wrapText="1"/>
    </xf>
    <xf numFmtId="0" fontId="5" fillId="32" borderId="14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left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59" fillId="32" borderId="11" xfId="0" applyFont="1" applyFill="1" applyBorder="1" applyAlignment="1">
      <alignment horizontal="center" vertical="center" wrapText="1"/>
    </xf>
    <xf numFmtId="0" fontId="49" fillId="32" borderId="11" xfId="0" applyFont="1" applyFill="1" applyBorder="1" applyAlignment="1">
      <alignment horizontal="center" vertical="center"/>
    </xf>
    <xf numFmtId="0" fontId="57" fillId="32" borderId="11" xfId="0" applyFont="1" applyFill="1" applyBorder="1" applyAlignment="1">
      <alignment horizontal="center" vertical="center"/>
    </xf>
    <xf numFmtId="0" fontId="36" fillId="32" borderId="39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left" vertical="center" wrapText="1"/>
    </xf>
    <xf numFmtId="0" fontId="45" fillId="0" borderId="15" xfId="0" applyFont="1" applyFill="1" applyBorder="1" applyAlignment="1">
      <alignment horizontal="center" vertical="center"/>
    </xf>
    <xf numFmtId="172" fontId="24" fillId="32" borderId="15" xfId="0" applyNumberFormat="1" applyFont="1" applyFill="1" applyBorder="1" applyAlignment="1">
      <alignment horizontal="center" vertical="center"/>
    </xf>
    <xf numFmtId="0" fontId="24" fillId="32" borderId="15" xfId="0" applyFont="1" applyFill="1" applyBorder="1" applyAlignment="1">
      <alignment horizontal="center" vertical="center" wrapText="1"/>
    </xf>
    <xf numFmtId="0" fontId="24" fillId="32" borderId="15" xfId="0" applyFont="1" applyFill="1" applyBorder="1" applyAlignment="1">
      <alignment horizontal="center" vertical="center"/>
    </xf>
    <xf numFmtId="0" fontId="25" fillId="32" borderId="15" xfId="0" applyFont="1" applyFill="1" applyBorder="1" applyAlignment="1">
      <alignment horizontal="center" vertical="center"/>
    </xf>
    <xf numFmtId="172" fontId="26" fillId="32" borderId="15" xfId="0" applyNumberFormat="1" applyFont="1" applyFill="1" applyBorder="1" applyAlignment="1">
      <alignment horizontal="center" vertical="center"/>
    </xf>
    <xf numFmtId="0" fontId="26" fillId="32" borderId="15" xfId="0" applyFont="1" applyFill="1" applyBorder="1" applyAlignment="1">
      <alignment horizontal="center" vertical="center"/>
    </xf>
    <xf numFmtId="172" fontId="27" fillId="32" borderId="15" xfId="0" applyNumberFormat="1" applyFont="1" applyFill="1" applyBorder="1" applyAlignment="1">
      <alignment horizontal="center" vertical="center"/>
    </xf>
    <xf numFmtId="0" fontId="27" fillId="32" borderId="15" xfId="0" applyFont="1" applyFill="1" applyBorder="1" applyAlignment="1">
      <alignment horizontal="center" vertical="center"/>
    </xf>
    <xf numFmtId="0" fontId="27" fillId="32" borderId="40" xfId="0" applyFont="1" applyFill="1" applyBorder="1" applyAlignment="1">
      <alignment horizontal="center" vertical="center"/>
    </xf>
    <xf numFmtId="0" fontId="40" fillId="32" borderId="40" xfId="0" applyFont="1" applyFill="1" applyBorder="1" applyAlignment="1">
      <alignment horizontal="center" vertical="center"/>
    </xf>
    <xf numFmtId="0" fontId="36" fillId="32" borderId="41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center" vertical="center"/>
    </xf>
    <xf numFmtId="0" fontId="60" fillId="32" borderId="0" xfId="0" applyFont="1" applyFill="1" applyBorder="1" applyAlignment="1">
      <alignment horizontal="left" vertical="center" wrapText="1"/>
    </xf>
    <xf numFmtId="0" fontId="49" fillId="32" borderId="0" xfId="0" applyFont="1" applyFill="1" applyBorder="1" applyAlignment="1">
      <alignment horizontal="center" vertical="center"/>
    </xf>
    <xf numFmtId="172" fontId="24" fillId="32" borderId="0" xfId="0" applyNumberFormat="1" applyFont="1" applyFill="1" applyBorder="1" applyAlignment="1">
      <alignment horizontal="center" vertical="center"/>
    </xf>
    <xf numFmtId="49" fontId="24" fillId="32" borderId="0" xfId="0" applyNumberFormat="1" applyFont="1" applyFill="1" applyBorder="1" applyAlignment="1">
      <alignment horizontal="center" vertical="center" wrapText="1"/>
    </xf>
    <xf numFmtId="0" fontId="24" fillId="32" borderId="0" xfId="0" applyFont="1" applyFill="1" applyBorder="1" applyAlignment="1">
      <alignment horizontal="center" vertical="center" wrapText="1"/>
    </xf>
    <xf numFmtId="0" fontId="24" fillId="32" borderId="0" xfId="0" applyFont="1" applyFill="1" applyBorder="1" applyAlignment="1">
      <alignment horizontal="center" vertical="center"/>
    </xf>
    <xf numFmtId="0" fontId="25" fillId="32" borderId="0" xfId="0" applyFont="1" applyFill="1" applyBorder="1" applyAlignment="1">
      <alignment horizontal="center" vertical="center"/>
    </xf>
    <xf numFmtId="172" fontId="26" fillId="32" borderId="0" xfId="0" applyNumberFormat="1" applyFont="1" applyFill="1" applyBorder="1" applyAlignment="1">
      <alignment horizontal="center" vertical="center"/>
    </xf>
    <xf numFmtId="0" fontId="26" fillId="32" borderId="0" xfId="0" applyFont="1" applyFill="1" applyBorder="1" applyAlignment="1">
      <alignment horizontal="center" vertical="center" wrapText="1"/>
    </xf>
    <xf numFmtId="0" fontId="26" fillId="32" borderId="0" xfId="0" applyFont="1" applyFill="1" applyBorder="1" applyAlignment="1">
      <alignment horizontal="center" vertical="center"/>
    </xf>
    <xf numFmtId="172" fontId="27" fillId="32" borderId="0" xfId="0" applyNumberFormat="1" applyFont="1" applyFill="1" applyBorder="1" applyAlignment="1">
      <alignment horizontal="center" vertical="center"/>
    </xf>
    <xf numFmtId="0" fontId="27" fillId="32" borderId="0" xfId="0" applyFont="1" applyFill="1" applyBorder="1" applyAlignment="1">
      <alignment horizontal="center" vertical="center" wrapText="1"/>
    </xf>
    <xf numFmtId="0" fontId="27" fillId="32" borderId="0" xfId="0" applyFont="1" applyFill="1" applyBorder="1" applyAlignment="1">
      <alignment horizontal="center" vertical="center"/>
    </xf>
    <xf numFmtId="0" fontId="40" fillId="32" borderId="0" xfId="0" applyFont="1" applyFill="1" applyBorder="1" applyAlignment="1">
      <alignment horizontal="center" vertical="center"/>
    </xf>
    <xf numFmtId="0" fontId="36" fillId="32" borderId="0" xfId="0" applyFont="1" applyFill="1" applyBorder="1" applyAlignment="1">
      <alignment horizontal="center" vertical="center"/>
    </xf>
    <xf numFmtId="0" fontId="61" fillId="0" borderId="0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64" fillId="32" borderId="0" xfId="0" applyFont="1" applyFill="1" applyBorder="1" applyAlignment="1">
      <alignment horizontal="center" vertical="center" wrapText="1"/>
    </xf>
    <xf numFmtId="172" fontId="64" fillId="32" borderId="0" xfId="0" applyNumberFormat="1" applyFont="1" applyFill="1" applyBorder="1" applyAlignment="1">
      <alignment horizontal="center" vertical="center"/>
    </xf>
    <xf numFmtId="49" fontId="64" fillId="32" borderId="0" xfId="0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62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/>
    </xf>
    <xf numFmtId="0" fontId="62" fillId="0" borderId="0" xfId="0" applyFont="1" applyAlignment="1">
      <alignment horizontal="left" vertical="center"/>
    </xf>
    <xf numFmtId="172" fontId="38" fillId="0" borderId="15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50" fillId="0" borderId="42" xfId="0" applyFont="1" applyFill="1" applyBorder="1" applyAlignment="1">
      <alignment horizontal="center" vertical="center"/>
    </xf>
    <xf numFmtId="172" fontId="38" fillId="32" borderId="15" xfId="0" applyNumberFormat="1" applyFont="1" applyFill="1" applyBorder="1" applyAlignment="1">
      <alignment horizontal="center" vertical="center"/>
    </xf>
    <xf numFmtId="172" fontId="38" fillId="32" borderId="14" xfId="0" applyNumberFormat="1" applyFont="1" applyFill="1" applyBorder="1" applyAlignment="1">
      <alignment horizontal="center" vertical="center"/>
    </xf>
    <xf numFmtId="172" fontId="53" fillId="32" borderId="15" xfId="0" applyNumberFormat="1" applyFont="1" applyFill="1" applyBorder="1" applyAlignment="1">
      <alignment horizontal="center" vertical="center"/>
    </xf>
    <xf numFmtId="172" fontId="47" fillId="32" borderId="15" xfId="0" applyNumberFormat="1" applyFont="1" applyFill="1" applyBorder="1" applyAlignment="1">
      <alignment horizontal="center" vertical="center"/>
    </xf>
    <xf numFmtId="172" fontId="38" fillId="32" borderId="10" xfId="0" applyNumberFormat="1" applyFont="1" applyFill="1" applyBorder="1" applyAlignment="1">
      <alignment horizontal="center" vertical="center"/>
    </xf>
    <xf numFmtId="172" fontId="38" fillId="32" borderId="12" xfId="0" applyNumberFormat="1" applyFont="1" applyFill="1" applyBorder="1" applyAlignment="1">
      <alignment horizontal="center" vertical="center"/>
    </xf>
    <xf numFmtId="172" fontId="38" fillId="32" borderId="26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 textRotation="90" wrapText="1"/>
    </xf>
    <xf numFmtId="0" fontId="27" fillId="0" borderId="15" xfId="0" applyFont="1" applyFill="1" applyBorder="1" applyAlignment="1">
      <alignment horizontal="center" vertical="center" textRotation="90" wrapText="1"/>
    </xf>
    <xf numFmtId="0" fontId="27" fillId="0" borderId="38" xfId="0" applyFont="1" applyFill="1" applyBorder="1" applyAlignment="1">
      <alignment horizontal="center" vertical="center" textRotation="90" wrapText="1"/>
    </xf>
    <xf numFmtId="0" fontId="24" fillId="0" borderId="29" xfId="0" applyFont="1" applyFill="1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 textRotation="90" wrapText="1"/>
    </xf>
    <xf numFmtId="0" fontId="24" fillId="0" borderId="15" xfId="0" applyFont="1" applyFill="1" applyBorder="1" applyAlignment="1">
      <alignment horizontal="center" vertical="center" textRotation="90" wrapText="1"/>
    </xf>
    <xf numFmtId="0" fontId="26" fillId="0" borderId="11" xfId="0" applyFont="1" applyFill="1" applyBorder="1" applyAlignment="1">
      <alignment horizontal="center" vertical="center"/>
    </xf>
    <xf numFmtId="49" fontId="26" fillId="0" borderId="43" xfId="0" applyNumberFormat="1" applyFont="1" applyFill="1" applyBorder="1" applyAlignment="1">
      <alignment horizontal="center" vertical="center"/>
    </xf>
    <xf numFmtId="0" fontId="25" fillId="0" borderId="44" xfId="0" applyFont="1" applyFill="1" applyBorder="1" applyAlignment="1">
      <alignment horizontal="center" vertical="center"/>
    </xf>
    <xf numFmtId="49" fontId="27" fillId="0" borderId="45" xfId="0" applyNumberFormat="1" applyFont="1" applyFill="1" applyBorder="1" applyAlignment="1">
      <alignment horizontal="center" vertical="center"/>
    </xf>
    <xf numFmtId="0" fontId="28" fillId="0" borderId="46" xfId="0" applyFont="1" applyFill="1" applyBorder="1" applyAlignment="1">
      <alignment horizontal="center" vertical="center" textRotation="90" wrapText="1"/>
    </xf>
    <xf numFmtId="0" fontId="29" fillId="0" borderId="15" xfId="0" applyFont="1" applyFill="1" applyBorder="1" applyAlignment="1">
      <alignment horizontal="center" vertical="center" textRotation="90"/>
    </xf>
    <xf numFmtId="0" fontId="29" fillId="0" borderId="15" xfId="0" applyFont="1" applyFill="1" applyBorder="1" applyAlignment="1">
      <alignment horizontal="center" vertical="center" textRotation="90"/>
    </xf>
    <xf numFmtId="0" fontId="31" fillId="0" borderId="15" xfId="0" applyFont="1" applyFill="1" applyBorder="1" applyAlignment="1">
      <alignment horizontal="center" vertical="center" textRotation="90" wrapText="1"/>
    </xf>
    <xf numFmtId="0" fontId="26" fillId="0" borderId="15" xfId="0" applyFont="1" applyFill="1" applyBorder="1" applyAlignment="1">
      <alignment horizontal="center" vertical="center" textRotation="90" wrapText="1"/>
    </xf>
    <xf numFmtId="0" fontId="27" fillId="0" borderId="1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wrapText="1"/>
    </xf>
    <xf numFmtId="14" fontId="0" fillId="0" borderId="10" xfId="0" applyNumberFormat="1" applyFill="1" applyBorder="1" applyAlignment="1">
      <alignment/>
    </xf>
    <xf numFmtId="0" fontId="22" fillId="0" borderId="44" xfId="0" applyFont="1" applyFill="1" applyBorder="1" applyAlignment="1">
      <alignment horizontal="center" vertical="center" textRotation="90"/>
    </xf>
    <xf numFmtId="0" fontId="23" fillId="0" borderId="44" xfId="0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center" vertical="center" wrapText="1"/>
    </xf>
    <xf numFmtId="49" fontId="24" fillId="0" borderId="43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 textRotation="90" wrapText="1"/>
    </xf>
    <xf numFmtId="0" fontId="14" fillId="0" borderId="0" xfId="0" applyFont="1" applyFill="1" applyBorder="1" applyAlignment="1">
      <alignment horizontal="left" vertical="center"/>
    </xf>
    <xf numFmtId="0" fontId="16" fillId="32" borderId="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ем" xfId="57"/>
    <cellStyle name="Текст предупреждения" xfId="58"/>
    <cellStyle name="фам" xfId="59"/>
    <cellStyle name="Comma" xfId="60"/>
    <cellStyle name="Comma [0]" xfId="61"/>
    <cellStyle name="Хороший" xfId="62"/>
  </cellStyles>
  <dxfs count="4">
    <dxf>
      <fill>
        <patternFill patternType="solid">
          <fgColor indexed="25"/>
          <bgColor indexed="10"/>
        </patternFill>
      </fill>
    </dxf>
    <dxf>
      <font>
        <b val="0"/>
        <strike val="0"/>
      </font>
      <fill>
        <patternFill patternType="solid">
          <fgColor indexed="25"/>
          <bgColor indexed="10"/>
        </patternFill>
      </fill>
    </dxf>
    <dxf>
      <fill>
        <patternFill patternType="solid">
          <fgColor indexed="25"/>
          <bgColor indexed="10"/>
        </patternFill>
      </fill>
    </dxf>
    <dxf>
      <fill>
        <patternFill patternType="solid">
          <fgColor indexed="25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46"/>
  <sheetViews>
    <sheetView tabSelected="1" view="pageBreakPreview" zoomScale="55" zoomScaleNormal="75" zoomScaleSheetLayoutView="55" zoomScalePageLayoutView="0" workbookViewId="0" topLeftCell="A1">
      <selection activeCell="B30" sqref="B30"/>
    </sheetView>
  </sheetViews>
  <sheetFormatPr defaultColWidth="9.00390625" defaultRowHeight="19.5" customHeight="1"/>
  <cols>
    <col min="1" max="1" width="3.625" style="1" customWidth="1"/>
    <col min="2" max="2" width="60.50390625" style="2" customWidth="1"/>
    <col min="3" max="3" width="16.625" style="3" customWidth="1"/>
    <col min="4" max="4" width="34.00390625" style="4" customWidth="1"/>
    <col min="5" max="5" width="4.50390625" style="5" customWidth="1"/>
    <col min="6" max="6" width="4.375" style="5" customWidth="1"/>
    <col min="7" max="7" width="14.375" style="3" customWidth="1"/>
    <col min="8" max="8" width="6.50390625" style="6" customWidth="1"/>
    <col min="9" max="9" width="6.00390625" style="6" customWidth="1"/>
    <col min="10" max="10" width="6.875" style="7" customWidth="1"/>
    <col min="11" max="11" width="13.125" style="7" customWidth="1"/>
    <col min="12" max="12" width="9.375" style="7" customWidth="1"/>
    <col min="13" max="13" width="14.50390625" style="7" customWidth="1"/>
    <col min="14" max="14" width="6.625" style="7" customWidth="1"/>
    <col min="15" max="15" width="7.875" style="7" customWidth="1"/>
    <col min="16" max="17" width="5.875" style="7" customWidth="1"/>
    <col min="18" max="18" width="2.50390625" style="7" customWidth="1"/>
    <col min="19" max="19" width="14.875" style="2" customWidth="1"/>
    <col min="20" max="20" width="6.00390625" style="8" customWidth="1"/>
    <col min="21" max="21" width="6.00390625" style="6" customWidth="1"/>
    <col min="22" max="22" width="6.375" style="7" customWidth="1"/>
    <col min="23" max="23" width="12.50390625" style="7" customWidth="1"/>
    <col min="24" max="24" width="10.875" style="7" customWidth="1"/>
    <col min="25" max="25" width="14.00390625" style="7" customWidth="1"/>
    <col min="26" max="26" width="6.875" style="7" customWidth="1"/>
    <col min="27" max="27" width="7.875" style="7" customWidth="1"/>
    <col min="28" max="28" width="4.125" style="7" customWidth="1"/>
    <col min="29" max="29" width="4.625" style="7" customWidth="1"/>
    <col min="30" max="30" width="1.875" style="7" customWidth="1"/>
    <col min="31" max="31" width="13.125" style="2" customWidth="1"/>
    <col min="32" max="32" width="7.00390625" style="8" customWidth="1"/>
    <col min="33" max="33" width="6.00390625" style="6" customWidth="1"/>
    <col min="34" max="34" width="7.00390625" style="7" customWidth="1"/>
    <col min="35" max="35" width="13.125" style="7" customWidth="1"/>
    <col min="36" max="36" width="10.00390625" style="7" customWidth="1"/>
    <col min="37" max="37" width="14.50390625" style="7" customWidth="1"/>
    <col min="38" max="38" width="6.50390625" style="7" customWidth="1"/>
    <col min="39" max="39" width="8.375" style="7" customWidth="1"/>
    <col min="40" max="40" width="4.50390625" style="7" customWidth="1"/>
    <col min="41" max="41" width="6.50390625" style="7" customWidth="1"/>
    <col min="42" max="42" width="5.50390625" style="7" customWidth="1"/>
    <col min="43" max="43" width="3.375" style="9" customWidth="1"/>
    <col min="44" max="44" width="4.375" style="10" customWidth="1"/>
    <col min="45" max="45" width="7.00390625" style="9" customWidth="1"/>
    <col min="46" max="46" width="4.375" style="9" customWidth="1"/>
    <col min="47" max="47" width="8.625" style="9" customWidth="1"/>
    <col min="48" max="49" width="9.125" style="9" customWidth="1"/>
    <col min="50" max="51" width="7.50390625" style="9" customWidth="1"/>
    <col min="52" max="52" width="9.125" style="9" customWidth="1"/>
    <col min="54" max="54" width="12.875" style="0" customWidth="1"/>
  </cols>
  <sheetData>
    <row r="1" spans="1:50" ht="60" customHeight="1">
      <c r="A1" s="11"/>
      <c r="B1" s="12" t="s">
        <v>0</v>
      </c>
      <c r="D1" s="389" t="s">
        <v>1</v>
      </c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  <c r="Z1" s="389"/>
      <c r="AA1" s="389"/>
      <c r="AB1" s="389"/>
      <c r="AC1" s="389"/>
      <c r="AD1" s="389"/>
      <c r="AE1" s="389"/>
      <c r="AF1" s="389"/>
      <c r="AG1" s="389"/>
      <c r="AH1" s="389"/>
      <c r="AI1" s="389"/>
      <c r="AJ1" s="389"/>
      <c r="AK1" s="389"/>
      <c r="AL1" s="389"/>
      <c r="AM1" s="389"/>
      <c r="AN1" s="389"/>
      <c r="AO1" s="389"/>
      <c r="AP1" s="389"/>
      <c r="AQ1" s="389"/>
      <c r="AS1" s="13"/>
      <c r="AT1" s="14"/>
      <c r="AV1" s="390" t="s">
        <v>2</v>
      </c>
      <c r="AW1" s="390" t="s">
        <v>3</v>
      </c>
      <c r="AX1" s="15"/>
    </row>
    <row r="2" spans="1:50" ht="43.5" customHeight="1">
      <c r="A2" s="391" t="s">
        <v>4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391"/>
      <c r="AI2" s="391"/>
      <c r="AJ2" s="391"/>
      <c r="AK2" s="391"/>
      <c r="AL2" s="391"/>
      <c r="AM2" s="391"/>
      <c r="AN2" s="391"/>
      <c r="AO2" s="391"/>
      <c r="AP2" s="391"/>
      <c r="AQ2" s="391"/>
      <c r="AS2" s="384"/>
      <c r="AT2" s="384"/>
      <c r="AV2" s="390"/>
      <c r="AW2" s="390"/>
      <c r="AX2" s="16"/>
    </row>
    <row r="3" spans="1:50" ht="33.75" customHeight="1">
      <c r="A3" s="11"/>
      <c r="B3" s="17" t="s">
        <v>5</v>
      </c>
      <c r="D3" s="392" t="s">
        <v>6</v>
      </c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  <c r="V3" s="392"/>
      <c r="W3" s="392"/>
      <c r="X3" s="392"/>
      <c r="Y3" s="392"/>
      <c r="Z3" s="392"/>
      <c r="AA3" s="392"/>
      <c r="AB3" s="392"/>
      <c r="AC3" s="392"/>
      <c r="AD3" s="392"/>
      <c r="AE3" s="392"/>
      <c r="AF3" s="392"/>
      <c r="AG3" s="392"/>
      <c r="AH3" s="392"/>
      <c r="AI3" s="392"/>
      <c r="AJ3" s="392"/>
      <c r="AK3" s="392"/>
      <c r="AL3" s="392"/>
      <c r="AM3" s="392"/>
      <c r="AN3" s="392"/>
      <c r="AO3" s="392"/>
      <c r="AP3" s="392"/>
      <c r="AQ3" s="392"/>
      <c r="AS3" s="18" t="s">
        <v>7</v>
      </c>
      <c r="AT3" s="14"/>
      <c r="AU3" s="19" t="s">
        <v>8</v>
      </c>
      <c r="AV3" s="390"/>
      <c r="AW3" s="390"/>
      <c r="AX3" s="16"/>
    </row>
    <row r="4" spans="1:52" s="28" customFormat="1" ht="27.75" customHeight="1">
      <c r="A4" s="20"/>
      <c r="B4" s="21"/>
      <c r="C4" s="22"/>
      <c r="D4" s="383" t="s">
        <v>9</v>
      </c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3"/>
      <c r="U4" s="383"/>
      <c r="V4" s="383"/>
      <c r="W4" s="383"/>
      <c r="X4" s="383"/>
      <c r="Y4" s="383"/>
      <c r="Z4" s="383"/>
      <c r="AA4" s="383"/>
      <c r="AB4" s="383"/>
      <c r="AC4" s="383"/>
      <c r="AD4" s="383"/>
      <c r="AE4" s="383"/>
      <c r="AF4" s="383"/>
      <c r="AG4" s="383"/>
      <c r="AH4" s="383"/>
      <c r="AI4" s="383"/>
      <c r="AJ4" s="383"/>
      <c r="AK4" s="383"/>
      <c r="AL4" s="383"/>
      <c r="AM4" s="383"/>
      <c r="AN4" s="383"/>
      <c r="AO4" s="383"/>
      <c r="AP4" s="383"/>
      <c r="AQ4" s="23"/>
      <c r="AR4" s="24"/>
      <c r="AS4" s="384">
        <v>42447</v>
      </c>
      <c r="AT4" s="384"/>
      <c r="AU4" s="25">
        <v>6</v>
      </c>
      <c r="AV4" s="25">
        <v>8</v>
      </c>
      <c r="AW4" s="25">
        <v>3</v>
      </c>
      <c r="AX4" s="26"/>
      <c r="AY4" s="27"/>
      <c r="AZ4" s="27"/>
    </row>
    <row r="5" spans="1:55" s="32" customFormat="1" ht="19.5" customHeight="1">
      <c r="A5" s="385" t="s">
        <v>10</v>
      </c>
      <c r="B5" s="386" t="s">
        <v>11</v>
      </c>
      <c r="C5" s="387" t="s">
        <v>12</v>
      </c>
      <c r="D5" s="387" t="s">
        <v>13</v>
      </c>
      <c r="E5" s="385" t="s">
        <v>14</v>
      </c>
      <c r="F5" s="385" t="s">
        <v>15</v>
      </c>
      <c r="G5" s="388" t="s">
        <v>16</v>
      </c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75"/>
      <c r="S5" s="374" t="s">
        <v>17</v>
      </c>
      <c r="T5" s="374"/>
      <c r="U5" s="374"/>
      <c r="V5" s="374"/>
      <c r="W5" s="374"/>
      <c r="X5" s="374"/>
      <c r="Y5" s="374"/>
      <c r="Z5" s="374"/>
      <c r="AA5" s="374"/>
      <c r="AB5" s="374"/>
      <c r="AC5" s="374"/>
      <c r="AD5" s="375"/>
      <c r="AE5" s="376" t="s">
        <v>18</v>
      </c>
      <c r="AF5" s="376"/>
      <c r="AG5" s="376"/>
      <c r="AH5" s="376"/>
      <c r="AI5" s="376"/>
      <c r="AJ5" s="376"/>
      <c r="AK5" s="376"/>
      <c r="AL5" s="376"/>
      <c r="AM5" s="376"/>
      <c r="AN5" s="376"/>
      <c r="AO5" s="376"/>
      <c r="AP5" s="377" t="s">
        <v>19</v>
      </c>
      <c r="AQ5" s="378" t="s">
        <v>14</v>
      </c>
      <c r="AR5" s="379" t="s">
        <v>15</v>
      </c>
      <c r="AS5" s="29"/>
      <c r="AT5" s="29"/>
      <c r="AU5" s="29"/>
      <c r="AV5" s="30"/>
      <c r="AW5" s="30"/>
      <c r="AX5" s="30"/>
      <c r="AY5" s="30"/>
      <c r="AZ5" s="30"/>
      <c r="BA5" s="31"/>
      <c r="BB5" s="31"/>
      <c r="BC5" s="31"/>
    </row>
    <row r="6" spans="1:55" s="32" customFormat="1" ht="19.5" customHeight="1">
      <c r="A6" s="385"/>
      <c r="B6" s="386"/>
      <c r="C6" s="387"/>
      <c r="D6" s="387"/>
      <c r="E6" s="385"/>
      <c r="F6" s="385"/>
      <c r="G6" s="367" t="s">
        <v>20</v>
      </c>
      <c r="H6" s="367"/>
      <c r="I6" s="367"/>
      <c r="J6" s="367"/>
      <c r="K6" s="367"/>
      <c r="L6" s="367"/>
      <c r="M6" s="367"/>
      <c r="N6" s="367"/>
      <c r="O6" s="367"/>
      <c r="P6" s="367"/>
      <c r="Q6" s="367"/>
      <c r="R6" s="375"/>
      <c r="S6" s="368" t="s">
        <v>20</v>
      </c>
      <c r="T6" s="368"/>
      <c r="U6" s="368"/>
      <c r="V6" s="368"/>
      <c r="W6" s="368"/>
      <c r="X6" s="368"/>
      <c r="Y6" s="368"/>
      <c r="Z6" s="368"/>
      <c r="AA6" s="368"/>
      <c r="AB6" s="368"/>
      <c r="AC6" s="368"/>
      <c r="AD6" s="375"/>
      <c r="AE6" s="369" t="s">
        <v>20</v>
      </c>
      <c r="AF6" s="369"/>
      <c r="AG6" s="369"/>
      <c r="AH6" s="369"/>
      <c r="AI6" s="369"/>
      <c r="AJ6" s="369"/>
      <c r="AK6" s="369"/>
      <c r="AL6" s="369"/>
      <c r="AM6" s="369"/>
      <c r="AN6" s="369"/>
      <c r="AO6" s="369"/>
      <c r="AP6" s="377"/>
      <c r="AQ6" s="378"/>
      <c r="AR6" s="379"/>
      <c r="AS6" s="35"/>
      <c r="AT6" s="35"/>
      <c r="AU6" s="35"/>
      <c r="AV6" s="30"/>
      <c r="AW6" s="30"/>
      <c r="AX6" s="30"/>
      <c r="AY6" s="30"/>
      <c r="AZ6" s="30"/>
      <c r="BA6" s="31"/>
      <c r="BB6" s="31"/>
      <c r="BC6" s="31"/>
    </row>
    <row r="7" spans="1:55" s="32" customFormat="1" ht="19.5" customHeight="1">
      <c r="A7" s="385"/>
      <c r="B7" s="386"/>
      <c r="C7" s="387"/>
      <c r="D7" s="387"/>
      <c r="E7" s="385"/>
      <c r="F7" s="385"/>
      <c r="G7" s="370" t="s">
        <v>21</v>
      </c>
      <c r="H7" s="370"/>
      <c r="I7" s="370"/>
      <c r="J7" s="370"/>
      <c r="K7" s="370" t="s">
        <v>22</v>
      </c>
      <c r="L7" s="370"/>
      <c r="M7" s="370"/>
      <c r="N7" s="370"/>
      <c r="O7" s="371" t="s">
        <v>23</v>
      </c>
      <c r="P7" s="372" t="s">
        <v>3</v>
      </c>
      <c r="Q7" s="372" t="s">
        <v>24</v>
      </c>
      <c r="R7" s="375"/>
      <c r="S7" s="368" t="s">
        <v>21</v>
      </c>
      <c r="T7" s="368"/>
      <c r="U7" s="368"/>
      <c r="V7" s="368"/>
      <c r="W7" s="373" t="s">
        <v>22</v>
      </c>
      <c r="X7" s="373"/>
      <c r="Y7" s="373"/>
      <c r="Z7" s="373"/>
      <c r="AA7" s="380" t="s">
        <v>23</v>
      </c>
      <c r="AB7" s="381" t="s">
        <v>3</v>
      </c>
      <c r="AC7" s="381" t="s">
        <v>24</v>
      </c>
      <c r="AD7" s="375"/>
      <c r="AE7" s="382" t="s">
        <v>21</v>
      </c>
      <c r="AF7" s="382"/>
      <c r="AG7" s="382"/>
      <c r="AH7" s="382"/>
      <c r="AI7" s="361" t="s">
        <v>22</v>
      </c>
      <c r="AJ7" s="361"/>
      <c r="AK7" s="361"/>
      <c r="AL7" s="361"/>
      <c r="AM7" s="362" t="s">
        <v>23</v>
      </c>
      <c r="AN7" s="363" t="s">
        <v>3</v>
      </c>
      <c r="AO7" s="364" t="s">
        <v>24</v>
      </c>
      <c r="AP7" s="377"/>
      <c r="AQ7" s="378"/>
      <c r="AR7" s="379"/>
      <c r="AS7" s="35"/>
      <c r="AT7" s="35"/>
      <c r="AU7" s="35"/>
      <c r="AV7" s="30"/>
      <c r="AW7" s="30"/>
      <c r="AX7" s="30"/>
      <c r="AY7" s="30"/>
      <c r="AZ7" s="30"/>
      <c r="BA7" s="31"/>
      <c r="BB7" s="31"/>
      <c r="BC7" s="31"/>
    </row>
    <row r="8" spans="1:55" s="32" customFormat="1" ht="19.5" customHeight="1">
      <c r="A8" s="385"/>
      <c r="B8" s="386"/>
      <c r="C8" s="387"/>
      <c r="D8" s="387"/>
      <c r="E8" s="385"/>
      <c r="F8" s="385"/>
      <c r="G8" s="370"/>
      <c r="H8" s="370"/>
      <c r="I8" s="370"/>
      <c r="J8" s="370"/>
      <c r="K8" s="370"/>
      <c r="L8" s="370"/>
      <c r="M8" s="370"/>
      <c r="N8" s="370"/>
      <c r="O8" s="371"/>
      <c r="P8" s="372"/>
      <c r="Q8" s="372"/>
      <c r="R8" s="375"/>
      <c r="S8" s="368"/>
      <c r="T8" s="368"/>
      <c r="U8" s="368"/>
      <c r="V8" s="368"/>
      <c r="W8" s="373"/>
      <c r="X8" s="373"/>
      <c r="Y8" s="373"/>
      <c r="Z8" s="373"/>
      <c r="AA8" s="380"/>
      <c r="AB8" s="381"/>
      <c r="AC8" s="381"/>
      <c r="AD8" s="375"/>
      <c r="AE8" s="382"/>
      <c r="AF8" s="382"/>
      <c r="AG8" s="382"/>
      <c r="AH8" s="382"/>
      <c r="AI8" s="361"/>
      <c r="AJ8" s="361"/>
      <c r="AK8" s="361"/>
      <c r="AL8" s="361"/>
      <c r="AM8" s="362"/>
      <c r="AN8" s="363"/>
      <c r="AO8" s="364"/>
      <c r="AP8" s="377"/>
      <c r="AQ8" s="378"/>
      <c r="AR8" s="379"/>
      <c r="AS8" s="35"/>
      <c r="AT8" s="35"/>
      <c r="AU8" s="35"/>
      <c r="AV8" s="30"/>
      <c r="AW8" s="30"/>
      <c r="AX8" s="30"/>
      <c r="AY8" s="30"/>
      <c r="AZ8" s="30"/>
      <c r="BA8" s="31"/>
      <c r="BB8" s="31"/>
      <c r="BC8" s="31"/>
    </row>
    <row r="9" spans="1:57" s="32" customFormat="1" ht="19.5" customHeight="1">
      <c r="A9" s="385"/>
      <c r="B9" s="386"/>
      <c r="C9" s="387"/>
      <c r="D9" s="387"/>
      <c r="E9" s="385"/>
      <c r="F9" s="385"/>
      <c r="G9" s="356" t="s">
        <v>25</v>
      </c>
      <c r="H9" s="356" t="s">
        <v>26</v>
      </c>
      <c r="I9" s="356" t="s">
        <v>27</v>
      </c>
      <c r="J9" s="356" t="s">
        <v>28</v>
      </c>
      <c r="K9" s="365" t="s">
        <v>25</v>
      </c>
      <c r="L9" s="365"/>
      <c r="M9" s="365"/>
      <c r="N9" s="366" t="s">
        <v>28</v>
      </c>
      <c r="O9" s="371"/>
      <c r="P9" s="372"/>
      <c r="Q9" s="372"/>
      <c r="R9" s="375"/>
      <c r="S9" s="358" t="s">
        <v>25</v>
      </c>
      <c r="T9" s="358" t="s">
        <v>26</v>
      </c>
      <c r="U9" s="358" t="s">
        <v>27</v>
      </c>
      <c r="V9" s="359" t="s">
        <v>28</v>
      </c>
      <c r="W9" s="356" t="s">
        <v>25</v>
      </c>
      <c r="X9" s="356"/>
      <c r="Y9" s="356"/>
      <c r="Z9" s="360" t="s">
        <v>28</v>
      </c>
      <c r="AA9" s="380"/>
      <c r="AB9" s="381"/>
      <c r="AC9" s="381"/>
      <c r="AD9" s="375"/>
      <c r="AE9" s="354" t="s">
        <v>25</v>
      </c>
      <c r="AF9" s="354" t="s">
        <v>26</v>
      </c>
      <c r="AG9" s="354" t="s">
        <v>27</v>
      </c>
      <c r="AH9" s="355" t="s">
        <v>28</v>
      </c>
      <c r="AI9" s="356" t="s">
        <v>25</v>
      </c>
      <c r="AJ9" s="356"/>
      <c r="AK9" s="356"/>
      <c r="AL9" s="357" t="s">
        <v>28</v>
      </c>
      <c r="AM9" s="362"/>
      <c r="AN9" s="363"/>
      <c r="AO9" s="364"/>
      <c r="AP9" s="377"/>
      <c r="AQ9" s="378"/>
      <c r="AR9" s="379"/>
      <c r="AS9" s="352" t="s">
        <v>29</v>
      </c>
      <c r="AT9" s="352"/>
      <c r="AU9" s="35">
        <v>23</v>
      </c>
      <c r="AV9" s="35">
        <v>23</v>
      </c>
      <c r="AW9" s="35">
        <v>24</v>
      </c>
      <c r="AX9" s="352" t="s">
        <v>30</v>
      </c>
      <c r="AY9" s="352"/>
      <c r="AZ9" s="35" t="s">
        <v>27</v>
      </c>
      <c r="BA9" s="352" t="s">
        <v>31</v>
      </c>
      <c r="BB9" s="352"/>
      <c r="BC9" s="352"/>
      <c r="BD9" s="353" t="s">
        <v>32</v>
      </c>
      <c r="BE9" s="353"/>
    </row>
    <row r="10" spans="1:57" s="48" customFormat="1" ht="19.5" customHeight="1">
      <c r="A10" s="385"/>
      <c r="B10" s="386"/>
      <c r="C10" s="387"/>
      <c r="D10" s="387"/>
      <c r="E10" s="385"/>
      <c r="F10" s="385"/>
      <c r="G10" s="356"/>
      <c r="H10" s="356"/>
      <c r="I10" s="356"/>
      <c r="J10" s="356"/>
      <c r="K10" s="365"/>
      <c r="L10" s="365"/>
      <c r="M10" s="365"/>
      <c r="N10" s="366"/>
      <c r="O10" s="371"/>
      <c r="P10" s="372"/>
      <c r="Q10" s="372"/>
      <c r="R10" s="375"/>
      <c r="S10" s="358"/>
      <c r="T10" s="358"/>
      <c r="U10" s="358"/>
      <c r="V10" s="359"/>
      <c r="W10" s="356"/>
      <c r="X10" s="356"/>
      <c r="Y10" s="356"/>
      <c r="Z10" s="360"/>
      <c r="AA10" s="380"/>
      <c r="AB10" s="381"/>
      <c r="AC10" s="381"/>
      <c r="AD10" s="375"/>
      <c r="AE10" s="354"/>
      <c r="AF10" s="354"/>
      <c r="AG10" s="354"/>
      <c r="AH10" s="355"/>
      <c r="AI10" s="356"/>
      <c r="AJ10" s="356"/>
      <c r="AK10" s="356"/>
      <c r="AL10" s="357"/>
      <c r="AM10" s="362"/>
      <c r="AN10" s="363"/>
      <c r="AO10" s="364"/>
      <c r="AP10" s="377"/>
      <c r="AQ10" s="378"/>
      <c r="AR10" s="379"/>
      <c r="AS10" s="42" t="s">
        <v>33</v>
      </c>
      <c r="AT10" s="42" t="s">
        <v>34</v>
      </c>
      <c r="AU10" s="43" t="s">
        <v>35</v>
      </c>
      <c r="AV10" s="43" t="s">
        <v>36</v>
      </c>
      <c r="AW10" s="43" t="s">
        <v>37</v>
      </c>
      <c r="AX10" s="44" t="s">
        <v>38</v>
      </c>
      <c r="AY10" s="43" t="s">
        <v>39</v>
      </c>
      <c r="AZ10" s="45" t="s">
        <v>40</v>
      </c>
      <c r="BA10" s="46" t="s">
        <v>41</v>
      </c>
      <c r="BB10" s="46" t="s">
        <v>42</v>
      </c>
      <c r="BC10" s="46" t="s">
        <v>43</v>
      </c>
      <c r="BD10" s="47" t="s">
        <v>33</v>
      </c>
      <c r="BE10" s="47" t="s">
        <v>34</v>
      </c>
    </row>
    <row r="11" spans="1:60" s="79" customFormat="1" ht="34.5" customHeight="1">
      <c r="A11" s="49">
        <v>1</v>
      </c>
      <c r="B11" s="50" t="s">
        <v>44</v>
      </c>
      <c r="C11" s="51" t="s">
        <v>45</v>
      </c>
      <c r="D11" s="52" t="s">
        <v>46</v>
      </c>
      <c r="E11" s="53">
        <v>4</v>
      </c>
      <c r="F11" s="53">
        <v>1</v>
      </c>
      <c r="G11" s="54">
        <v>45329</v>
      </c>
      <c r="H11" s="55" t="s">
        <v>47</v>
      </c>
      <c r="I11" s="56">
        <v>311</v>
      </c>
      <c r="J11" s="56">
        <f>$AU$4</f>
        <v>6</v>
      </c>
      <c r="K11" s="346" t="s">
        <v>48</v>
      </c>
      <c r="L11" s="346"/>
      <c r="M11" s="346"/>
      <c r="N11" s="57">
        <f aca="true" t="shared" si="0" ref="N11:N18">BC11</f>
        <v>6</v>
      </c>
      <c r="O11" s="58">
        <f aca="true" t="shared" si="1" ref="O11:O31">$AV$4</f>
        <v>8</v>
      </c>
      <c r="P11" s="58">
        <f aca="true" t="shared" si="2" ref="P11:P31">$AW$4</f>
        <v>3</v>
      </c>
      <c r="Q11" s="58">
        <f aca="true" t="shared" si="3" ref="Q11:Q40">SUM(N11:P11)+J11</f>
        <v>23</v>
      </c>
      <c r="R11" s="59"/>
      <c r="S11" s="60">
        <v>45343</v>
      </c>
      <c r="T11" s="61" t="str">
        <f aca="true" t="shared" si="4" ref="T11:T28">H11</f>
        <v>3-4</v>
      </c>
      <c r="U11" s="61">
        <f aca="true" t="shared" si="5" ref="U11:U31">I11</f>
        <v>311</v>
      </c>
      <c r="V11" s="61">
        <f aca="true" t="shared" si="6" ref="V11:V31">J11</f>
        <v>6</v>
      </c>
      <c r="W11" s="346" t="s">
        <v>49</v>
      </c>
      <c r="X11" s="346"/>
      <c r="Y11" s="346"/>
      <c r="Z11" s="61">
        <f aca="true" t="shared" si="7" ref="Z11:Z31">N11</f>
        <v>6</v>
      </c>
      <c r="AA11" s="62">
        <f aca="true" t="shared" si="8" ref="AA11:AA31">$AV$4</f>
        <v>8</v>
      </c>
      <c r="AB11" s="62">
        <f aca="true" t="shared" si="9" ref="AB11:AB31">$AW$4</f>
        <v>3</v>
      </c>
      <c r="AC11" s="62">
        <f aca="true" t="shared" si="10" ref="AC11:AC40">SUM(Z11:AB11)+V11</f>
        <v>23</v>
      </c>
      <c r="AD11" s="59"/>
      <c r="AE11" s="63">
        <v>45371</v>
      </c>
      <c r="AF11" s="64" t="str">
        <f aca="true" t="shared" si="11" ref="AF11:AF28">H11</f>
        <v>3-4</v>
      </c>
      <c r="AG11" s="64">
        <f aca="true" t="shared" si="12" ref="AG11:AG31">I11</f>
        <v>311</v>
      </c>
      <c r="AH11" s="64">
        <f aca="true" t="shared" si="13" ref="AH11:AH31">J11</f>
        <v>6</v>
      </c>
      <c r="AI11" s="346" t="s">
        <v>50</v>
      </c>
      <c r="AJ11" s="346"/>
      <c r="AK11" s="346"/>
      <c r="AL11" s="64">
        <f aca="true" t="shared" si="14" ref="AL11:AL31">Z11</f>
        <v>6</v>
      </c>
      <c r="AM11" s="65">
        <f aca="true" t="shared" si="15" ref="AM11:AM31">$AV$4</f>
        <v>8</v>
      </c>
      <c r="AN11" s="65">
        <f aca="true" t="shared" si="16" ref="AN11:AN31">$AW$4+1</f>
        <v>4</v>
      </c>
      <c r="AO11" s="66">
        <f aca="true" t="shared" si="17" ref="AO11:AO40">SUM(AL11:AN11)+AH11</f>
        <v>24</v>
      </c>
      <c r="AP11" s="53">
        <f aca="true" t="shared" si="18" ref="AP11:AP40">AO11+AC11+Q11</f>
        <v>70</v>
      </c>
      <c r="AQ11" s="67">
        <f aca="true" t="shared" si="19" ref="AQ11:AQ24">E11</f>
        <v>4</v>
      </c>
      <c r="AR11" s="68">
        <f aca="true" t="shared" si="20" ref="AR11:AR24">F11</f>
        <v>1</v>
      </c>
      <c r="AS11" s="69">
        <v>35</v>
      </c>
      <c r="AT11" s="69">
        <v>35</v>
      </c>
      <c r="AU11" s="70" t="str">
        <f>TEXT(G11,"ДДДДДДД")</f>
        <v>среда</v>
      </c>
      <c r="AV11" s="70" t="str">
        <f>TEXT(S11,"ДДДДДДД")</f>
        <v>среда</v>
      </c>
      <c r="AW11" s="70" t="str">
        <f>TEXT(AE11,"ДДДДДДД")</f>
        <v>среда</v>
      </c>
      <c r="AX11" s="71">
        <v>4</v>
      </c>
      <c r="AY11" s="72" t="str">
        <f aca="true" t="shared" si="21" ref="AY11:AY24">IF(AX11=3,"5-6",IF(AX11=4,"7-8","9-10"))</f>
        <v>7-8</v>
      </c>
      <c r="AZ11" s="73">
        <v>211</v>
      </c>
      <c r="BA11" s="74" t="s">
        <v>51</v>
      </c>
      <c r="BB11" s="74" t="s">
        <v>52</v>
      </c>
      <c r="BC11" s="69">
        <v>6</v>
      </c>
      <c r="BD11" s="75">
        <v>35</v>
      </c>
      <c r="BE11" s="76">
        <v>36</v>
      </c>
      <c r="BF11" s="77"/>
      <c r="BG11" s="77"/>
      <c r="BH11" s="78"/>
    </row>
    <row r="12" spans="1:60" s="79" customFormat="1" ht="38.25" customHeight="1">
      <c r="A12" s="80">
        <v>2</v>
      </c>
      <c r="B12" s="81" t="s">
        <v>53</v>
      </c>
      <c r="C12" s="82" t="s">
        <v>45</v>
      </c>
      <c r="D12" s="83" t="s">
        <v>54</v>
      </c>
      <c r="E12" s="84">
        <v>4</v>
      </c>
      <c r="F12" s="85">
        <v>1</v>
      </c>
      <c r="G12" s="54">
        <v>45327</v>
      </c>
      <c r="H12" s="55" t="s">
        <v>55</v>
      </c>
      <c r="I12" s="86">
        <v>103</v>
      </c>
      <c r="J12" s="56">
        <v>6</v>
      </c>
      <c r="K12" s="346" t="s">
        <v>48</v>
      </c>
      <c r="L12" s="346"/>
      <c r="M12" s="346"/>
      <c r="N12" s="87">
        <f t="shared" si="0"/>
        <v>6</v>
      </c>
      <c r="O12" s="58">
        <f t="shared" si="1"/>
        <v>8</v>
      </c>
      <c r="P12" s="58">
        <f t="shared" si="2"/>
        <v>3</v>
      </c>
      <c r="Q12" s="58">
        <f t="shared" si="3"/>
        <v>23</v>
      </c>
      <c r="R12" s="59"/>
      <c r="S12" s="60">
        <v>45348</v>
      </c>
      <c r="T12" s="88" t="str">
        <f t="shared" si="4"/>
        <v>5-6</v>
      </c>
      <c r="U12" s="88">
        <f t="shared" si="5"/>
        <v>103</v>
      </c>
      <c r="V12" s="61">
        <f t="shared" si="6"/>
        <v>6</v>
      </c>
      <c r="W12" s="346" t="s">
        <v>49</v>
      </c>
      <c r="X12" s="346"/>
      <c r="Y12" s="346"/>
      <c r="Z12" s="61">
        <f t="shared" si="7"/>
        <v>6</v>
      </c>
      <c r="AA12" s="62">
        <f t="shared" si="8"/>
        <v>8</v>
      </c>
      <c r="AB12" s="62">
        <f t="shared" si="9"/>
        <v>3</v>
      </c>
      <c r="AC12" s="62">
        <f t="shared" si="10"/>
        <v>23</v>
      </c>
      <c r="AD12" s="59"/>
      <c r="AE12" s="89">
        <v>45376</v>
      </c>
      <c r="AF12" s="90" t="str">
        <f t="shared" si="11"/>
        <v>5-6</v>
      </c>
      <c r="AG12" s="90">
        <f t="shared" si="12"/>
        <v>103</v>
      </c>
      <c r="AH12" s="64">
        <f t="shared" si="13"/>
        <v>6</v>
      </c>
      <c r="AI12" s="346" t="s">
        <v>50</v>
      </c>
      <c r="AJ12" s="346"/>
      <c r="AK12" s="346"/>
      <c r="AL12" s="64">
        <f t="shared" si="14"/>
        <v>6</v>
      </c>
      <c r="AM12" s="65">
        <f t="shared" si="15"/>
        <v>8</v>
      </c>
      <c r="AN12" s="65">
        <f t="shared" si="16"/>
        <v>4</v>
      </c>
      <c r="AO12" s="66">
        <f t="shared" si="17"/>
        <v>24</v>
      </c>
      <c r="AP12" s="53">
        <f t="shared" si="18"/>
        <v>70</v>
      </c>
      <c r="AQ12" s="67">
        <f t="shared" si="19"/>
        <v>4</v>
      </c>
      <c r="AR12" s="68">
        <f t="shared" si="20"/>
        <v>1</v>
      </c>
      <c r="AS12" s="91">
        <f aca="true" t="shared" si="22" ref="AS12:AS24">$AS$11</f>
        <v>35</v>
      </c>
      <c r="AT12" s="91">
        <v>49</v>
      </c>
      <c r="AU12" s="70" t="str">
        <f>TEXT(G12,"ДДДДДДД")</f>
        <v>понедельник</v>
      </c>
      <c r="AV12" s="70" t="str">
        <f>TEXT(S12,"ДДДДДДД")</f>
        <v>понедельник</v>
      </c>
      <c r="AW12" s="70" t="str">
        <f>TEXT(AE12,"ДДДДДДД")</f>
        <v>понедельник</v>
      </c>
      <c r="AX12" s="92">
        <v>4</v>
      </c>
      <c r="AY12" s="72" t="str">
        <f t="shared" si="21"/>
        <v>7-8</v>
      </c>
      <c r="AZ12" s="73">
        <v>211</v>
      </c>
      <c r="BA12" s="93" t="str">
        <f aca="true" t="shared" si="23" ref="BA12:BA19">BA11</f>
        <v>107,111</v>
      </c>
      <c r="BB12" s="94" t="str">
        <f aca="true" t="shared" si="24" ref="BB12:BB19">BB11</f>
        <v>14.40-15.50</v>
      </c>
      <c r="BC12" s="95">
        <f aca="true" t="shared" si="25" ref="BC12:BC21">$BC$11</f>
        <v>6</v>
      </c>
      <c r="BD12" s="91">
        <v>35</v>
      </c>
      <c r="BE12" s="91">
        <f>BE11</f>
        <v>36</v>
      </c>
      <c r="BF12" s="77"/>
      <c r="BG12" s="77"/>
      <c r="BH12" s="78"/>
    </row>
    <row r="13" spans="1:60" s="79" customFormat="1" ht="39.75" customHeight="1">
      <c r="A13" s="80">
        <v>3</v>
      </c>
      <c r="B13" s="96" t="s">
        <v>56</v>
      </c>
      <c r="C13" s="85" t="s">
        <v>45</v>
      </c>
      <c r="D13" s="97" t="s">
        <v>57</v>
      </c>
      <c r="E13" s="84">
        <v>4</v>
      </c>
      <c r="F13" s="85">
        <v>1</v>
      </c>
      <c r="G13" s="54">
        <v>45330</v>
      </c>
      <c r="H13" s="55" t="s">
        <v>47</v>
      </c>
      <c r="I13" s="86">
        <v>210</v>
      </c>
      <c r="J13" s="56">
        <f aca="true" t="shared" si="26" ref="J13:J30">$AU$4</f>
        <v>6</v>
      </c>
      <c r="K13" s="346" t="s">
        <v>48</v>
      </c>
      <c r="L13" s="346"/>
      <c r="M13" s="346"/>
      <c r="N13" s="87">
        <f t="shared" si="0"/>
        <v>6</v>
      </c>
      <c r="O13" s="58">
        <f t="shared" si="1"/>
        <v>8</v>
      </c>
      <c r="P13" s="58">
        <f t="shared" si="2"/>
        <v>3</v>
      </c>
      <c r="Q13" s="58">
        <f t="shared" si="3"/>
        <v>23</v>
      </c>
      <c r="R13" s="59"/>
      <c r="S13" s="60">
        <v>45351</v>
      </c>
      <c r="T13" s="88" t="str">
        <f t="shared" si="4"/>
        <v>3-4</v>
      </c>
      <c r="U13" s="88">
        <f t="shared" si="5"/>
        <v>210</v>
      </c>
      <c r="V13" s="61">
        <f t="shared" si="6"/>
        <v>6</v>
      </c>
      <c r="W13" s="346" t="s">
        <v>49</v>
      </c>
      <c r="X13" s="346"/>
      <c r="Y13" s="346"/>
      <c r="Z13" s="61">
        <f t="shared" si="7"/>
        <v>6</v>
      </c>
      <c r="AA13" s="62">
        <f t="shared" si="8"/>
        <v>8</v>
      </c>
      <c r="AB13" s="62">
        <f t="shared" si="9"/>
        <v>3</v>
      </c>
      <c r="AC13" s="62">
        <f t="shared" si="10"/>
        <v>23</v>
      </c>
      <c r="AD13" s="59"/>
      <c r="AE13" s="89">
        <v>45006</v>
      </c>
      <c r="AF13" s="90" t="str">
        <f t="shared" si="11"/>
        <v>3-4</v>
      </c>
      <c r="AG13" s="90">
        <f t="shared" si="12"/>
        <v>210</v>
      </c>
      <c r="AH13" s="64">
        <f t="shared" si="13"/>
        <v>6</v>
      </c>
      <c r="AI13" s="346" t="s">
        <v>58</v>
      </c>
      <c r="AJ13" s="346"/>
      <c r="AK13" s="346"/>
      <c r="AL13" s="64">
        <f t="shared" si="14"/>
        <v>6</v>
      </c>
      <c r="AM13" s="65">
        <f t="shared" si="15"/>
        <v>8</v>
      </c>
      <c r="AN13" s="65">
        <f t="shared" si="16"/>
        <v>4</v>
      </c>
      <c r="AO13" s="66">
        <f t="shared" si="17"/>
        <v>24</v>
      </c>
      <c r="AP13" s="85">
        <f t="shared" si="18"/>
        <v>70</v>
      </c>
      <c r="AQ13" s="67">
        <f t="shared" si="19"/>
        <v>4</v>
      </c>
      <c r="AR13" s="68">
        <f t="shared" si="20"/>
        <v>1</v>
      </c>
      <c r="AS13" s="91">
        <f t="shared" si="22"/>
        <v>35</v>
      </c>
      <c r="AT13" s="91">
        <f aca="true" t="shared" si="27" ref="AT13:AT22">$AT$11</f>
        <v>35</v>
      </c>
      <c r="AU13" s="70" t="str">
        <f>TEXT(G11,"ДДДДДДД")</f>
        <v>среда</v>
      </c>
      <c r="AV13" s="70" t="str">
        <f>TEXT(S11,"ДДДДДДД")</f>
        <v>среда</v>
      </c>
      <c r="AW13" s="70" t="str">
        <f>TEXT(AE11,"ДДДДДДД")</f>
        <v>среда</v>
      </c>
      <c r="AX13" s="92">
        <v>4</v>
      </c>
      <c r="AY13" s="72" t="str">
        <f t="shared" si="21"/>
        <v>7-8</v>
      </c>
      <c r="AZ13" s="73">
        <v>211</v>
      </c>
      <c r="BA13" s="93" t="str">
        <f t="shared" si="23"/>
        <v>107,111</v>
      </c>
      <c r="BB13" s="94" t="str">
        <f t="shared" si="24"/>
        <v>14.40-15.50</v>
      </c>
      <c r="BC13" s="95">
        <f t="shared" si="25"/>
        <v>6</v>
      </c>
      <c r="BD13" s="91">
        <f aca="true" t="shared" si="28" ref="BD13:BD24">BD11</f>
        <v>35</v>
      </c>
      <c r="BE13" s="91">
        <f aca="true" t="shared" si="29" ref="BE13:BE24">BE11</f>
        <v>36</v>
      </c>
      <c r="BF13" s="77"/>
      <c r="BG13" s="77"/>
      <c r="BH13" s="78"/>
    </row>
    <row r="14" spans="1:60" s="99" customFormat="1" ht="41.25" customHeight="1">
      <c r="A14" s="80">
        <v>4</v>
      </c>
      <c r="B14" s="96" t="s">
        <v>59</v>
      </c>
      <c r="C14" s="85" t="s">
        <v>45</v>
      </c>
      <c r="D14" s="3" t="s">
        <v>60</v>
      </c>
      <c r="E14" s="85">
        <v>4</v>
      </c>
      <c r="F14" s="85">
        <v>1</v>
      </c>
      <c r="G14" s="54">
        <v>45323</v>
      </c>
      <c r="H14" s="55" t="s">
        <v>47</v>
      </c>
      <c r="I14" s="86">
        <v>102</v>
      </c>
      <c r="J14" s="56">
        <f t="shared" si="26"/>
        <v>6</v>
      </c>
      <c r="K14" s="346" t="s">
        <v>48</v>
      </c>
      <c r="L14" s="346"/>
      <c r="M14" s="346"/>
      <c r="N14" s="87">
        <f t="shared" si="0"/>
        <v>6</v>
      </c>
      <c r="O14" s="58">
        <f t="shared" si="1"/>
        <v>8</v>
      </c>
      <c r="P14" s="58">
        <f t="shared" si="2"/>
        <v>3</v>
      </c>
      <c r="Q14" s="58">
        <f t="shared" si="3"/>
        <v>23</v>
      </c>
      <c r="R14" s="59"/>
      <c r="S14" s="60">
        <v>45344</v>
      </c>
      <c r="T14" s="88" t="str">
        <f t="shared" si="4"/>
        <v>3-4</v>
      </c>
      <c r="U14" s="88">
        <f t="shared" si="5"/>
        <v>102</v>
      </c>
      <c r="V14" s="61">
        <f t="shared" si="6"/>
        <v>6</v>
      </c>
      <c r="W14" s="346" t="s">
        <v>49</v>
      </c>
      <c r="X14" s="346"/>
      <c r="Y14" s="346"/>
      <c r="Z14" s="61">
        <f t="shared" si="7"/>
        <v>6</v>
      </c>
      <c r="AA14" s="62">
        <f t="shared" si="8"/>
        <v>8</v>
      </c>
      <c r="AB14" s="62">
        <f t="shared" si="9"/>
        <v>3</v>
      </c>
      <c r="AC14" s="62">
        <f t="shared" si="10"/>
        <v>23</v>
      </c>
      <c r="AD14" s="59"/>
      <c r="AE14" s="98">
        <v>45008</v>
      </c>
      <c r="AF14" s="90" t="str">
        <f t="shared" si="11"/>
        <v>3-4</v>
      </c>
      <c r="AG14" s="90">
        <f t="shared" si="12"/>
        <v>102</v>
      </c>
      <c r="AH14" s="64">
        <f t="shared" si="13"/>
        <v>6</v>
      </c>
      <c r="AI14" s="346" t="s">
        <v>58</v>
      </c>
      <c r="AJ14" s="346"/>
      <c r="AK14" s="346"/>
      <c r="AL14" s="64">
        <f t="shared" si="14"/>
        <v>6</v>
      </c>
      <c r="AM14" s="65">
        <f t="shared" si="15"/>
        <v>8</v>
      </c>
      <c r="AN14" s="65">
        <f t="shared" si="16"/>
        <v>4</v>
      </c>
      <c r="AO14" s="66">
        <f t="shared" si="17"/>
        <v>24</v>
      </c>
      <c r="AP14" s="85">
        <f t="shared" si="18"/>
        <v>70</v>
      </c>
      <c r="AQ14" s="67">
        <f t="shared" si="19"/>
        <v>4</v>
      </c>
      <c r="AR14" s="68">
        <f t="shared" si="20"/>
        <v>1</v>
      </c>
      <c r="AS14" s="91">
        <f t="shared" si="22"/>
        <v>35</v>
      </c>
      <c r="AT14" s="91">
        <f t="shared" si="27"/>
        <v>35</v>
      </c>
      <c r="AU14" s="70" t="str">
        <f aca="true" t="shared" si="30" ref="AU14:AU21">TEXT(G15,"ДДДДДДД")</f>
        <v>пятница</v>
      </c>
      <c r="AV14" s="70" t="str">
        <f aca="true" t="shared" si="31" ref="AV14:AV22">TEXT(S14,"ДДДДДДД")</f>
        <v>четверг</v>
      </c>
      <c r="AW14" s="70" t="str">
        <f aca="true" t="shared" si="32" ref="AW14:AW22">TEXT(AE14,"ДДДДДДД")</f>
        <v>четверг</v>
      </c>
      <c r="AX14" s="92">
        <v>4</v>
      </c>
      <c r="AY14" s="72" t="str">
        <f t="shared" si="21"/>
        <v>7-8</v>
      </c>
      <c r="AZ14" s="73">
        <v>211</v>
      </c>
      <c r="BA14" s="93" t="str">
        <f t="shared" si="23"/>
        <v>107,111</v>
      </c>
      <c r="BB14" s="94" t="str">
        <f t="shared" si="24"/>
        <v>14.40-15.50</v>
      </c>
      <c r="BC14" s="95">
        <f t="shared" si="25"/>
        <v>6</v>
      </c>
      <c r="BD14" s="91">
        <f t="shared" si="28"/>
        <v>35</v>
      </c>
      <c r="BE14" s="91">
        <f t="shared" si="29"/>
        <v>36</v>
      </c>
      <c r="BF14" s="77"/>
      <c r="BG14" s="77"/>
      <c r="BH14" s="78"/>
    </row>
    <row r="15" spans="1:60" s="79" customFormat="1" ht="57.75" customHeight="1">
      <c r="A15" s="80">
        <v>5</v>
      </c>
      <c r="B15" s="96" t="s">
        <v>61</v>
      </c>
      <c r="C15" s="85" t="s">
        <v>45</v>
      </c>
      <c r="D15" s="97" t="s">
        <v>57</v>
      </c>
      <c r="E15" s="85">
        <v>4</v>
      </c>
      <c r="F15" s="85">
        <v>1</v>
      </c>
      <c r="G15" s="54">
        <v>45324</v>
      </c>
      <c r="H15" s="139" t="s">
        <v>67</v>
      </c>
      <c r="I15" s="86">
        <v>311</v>
      </c>
      <c r="J15" s="56">
        <f t="shared" si="26"/>
        <v>6</v>
      </c>
      <c r="K15" s="346" t="s">
        <v>48</v>
      </c>
      <c r="L15" s="346"/>
      <c r="M15" s="346"/>
      <c r="N15" s="87">
        <f t="shared" si="0"/>
        <v>6</v>
      </c>
      <c r="O15" s="58">
        <f t="shared" si="1"/>
        <v>8</v>
      </c>
      <c r="P15" s="58">
        <f t="shared" si="2"/>
        <v>3</v>
      </c>
      <c r="Q15" s="58">
        <f t="shared" si="3"/>
        <v>23</v>
      </c>
      <c r="R15" s="59"/>
      <c r="S15" s="100">
        <v>45352</v>
      </c>
      <c r="T15" s="88" t="str">
        <f t="shared" si="4"/>
        <v>1-2</v>
      </c>
      <c r="U15" s="88">
        <f t="shared" si="5"/>
        <v>311</v>
      </c>
      <c r="V15" s="61">
        <f t="shared" si="6"/>
        <v>6</v>
      </c>
      <c r="W15" s="346" t="s">
        <v>49</v>
      </c>
      <c r="X15" s="346"/>
      <c r="Y15" s="346"/>
      <c r="Z15" s="61">
        <f t="shared" si="7"/>
        <v>6</v>
      </c>
      <c r="AA15" s="62">
        <f t="shared" si="8"/>
        <v>8</v>
      </c>
      <c r="AB15" s="62">
        <f t="shared" si="9"/>
        <v>3</v>
      </c>
      <c r="AC15" s="62">
        <f t="shared" si="10"/>
        <v>23</v>
      </c>
      <c r="AD15" s="59"/>
      <c r="AE15" s="63">
        <v>45380</v>
      </c>
      <c r="AF15" s="90" t="str">
        <f t="shared" si="11"/>
        <v>1-2</v>
      </c>
      <c r="AG15" s="90">
        <f t="shared" si="12"/>
        <v>311</v>
      </c>
      <c r="AH15" s="64">
        <f t="shared" si="13"/>
        <v>6</v>
      </c>
      <c r="AI15" s="346" t="s">
        <v>58</v>
      </c>
      <c r="AJ15" s="346"/>
      <c r="AK15" s="346"/>
      <c r="AL15" s="64">
        <f t="shared" si="14"/>
        <v>6</v>
      </c>
      <c r="AM15" s="65">
        <f t="shared" si="15"/>
        <v>8</v>
      </c>
      <c r="AN15" s="65">
        <f t="shared" si="16"/>
        <v>4</v>
      </c>
      <c r="AO15" s="66">
        <f t="shared" si="17"/>
        <v>24</v>
      </c>
      <c r="AP15" s="85">
        <f t="shared" si="18"/>
        <v>70</v>
      </c>
      <c r="AQ15" s="67">
        <f t="shared" si="19"/>
        <v>4</v>
      </c>
      <c r="AR15" s="68">
        <f t="shared" si="20"/>
        <v>1</v>
      </c>
      <c r="AS15" s="91">
        <f t="shared" si="22"/>
        <v>35</v>
      </c>
      <c r="AT15" s="91">
        <f t="shared" si="27"/>
        <v>35</v>
      </c>
      <c r="AU15" s="70" t="str">
        <f t="shared" si="30"/>
        <v>понедельник</v>
      </c>
      <c r="AV15" s="70" t="str">
        <f t="shared" si="31"/>
        <v>пятница</v>
      </c>
      <c r="AW15" s="70" t="str">
        <f t="shared" si="32"/>
        <v>пятница</v>
      </c>
      <c r="AX15" s="92">
        <v>5</v>
      </c>
      <c r="AY15" s="72" t="str">
        <f t="shared" si="21"/>
        <v>9-10</v>
      </c>
      <c r="AZ15" s="73">
        <v>211</v>
      </c>
      <c r="BA15" s="93" t="str">
        <f t="shared" si="23"/>
        <v>107,111</v>
      </c>
      <c r="BB15" s="94" t="str">
        <f t="shared" si="24"/>
        <v>14.40-15.50</v>
      </c>
      <c r="BC15" s="95">
        <f t="shared" si="25"/>
        <v>6</v>
      </c>
      <c r="BD15" s="91">
        <f t="shared" si="28"/>
        <v>35</v>
      </c>
      <c r="BE15" s="91">
        <f t="shared" si="29"/>
        <v>36</v>
      </c>
      <c r="BF15" s="77"/>
      <c r="BG15" s="77"/>
      <c r="BH15" s="78"/>
    </row>
    <row r="16" spans="1:60" s="79" customFormat="1" ht="39.75" customHeight="1">
      <c r="A16" s="80">
        <v>6</v>
      </c>
      <c r="B16" s="96" t="s">
        <v>62</v>
      </c>
      <c r="C16" s="85" t="s">
        <v>45</v>
      </c>
      <c r="D16" s="97" t="s">
        <v>63</v>
      </c>
      <c r="E16" s="85">
        <v>4</v>
      </c>
      <c r="F16" s="85">
        <v>1</v>
      </c>
      <c r="G16" s="101">
        <v>45327</v>
      </c>
      <c r="H16" s="55" t="s">
        <v>55</v>
      </c>
      <c r="I16" s="86">
        <v>204</v>
      </c>
      <c r="J16" s="86">
        <f t="shared" si="26"/>
        <v>6</v>
      </c>
      <c r="K16" s="346" t="s">
        <v>48</v>
      </c>
      <c r="L16" s="346"/>
      <c r="M16" s="346"/>
      <c r="N16" s="87">
        <f t="shared" si="0"/>
        <v>6</v>
      </c>
      <c r="O16" s="33">
        <f t="shared" si="1"/>
        <v>8</v>
      </c>
      <c r="P16" s="33">
        <f t="shared" si="2"/>
        <v>3</v>
      </c>
      <c r="Q16" s="33">
        <f t="shared" si="3"/>
        <v>23</v>
      </c>
      <c r="R16" s="102"/>
      <c r="S16" s="60">
        <v>45348</v>
      </c>
      <c r="T16" s="88" t="str">
        <f t="shared" si="4"/>
        <v>5-6</v>
      </c>
      <c r="U16" s="88">
        <f t="shared" si="5"/>
        <v>204</v>
      </c>
      <c r="V16" s="88">
        <f t="shared" si="6"/>
        <v>6</v>
      </c>
      <c r="W16" s="346" t="s">
        <v>49</v>
      </c>
      <c r="X16" s="346"/>
      <c r="Y16" s="346"/>
      <c r="Z16" s="88">
        <f t="shared" si="7"/>
        <v>6</v>
      </c>
      <c r="AA16" s="34">
        <f t="shared" si="8"/>
        <v>8</v>
      </c>
      <c r="AB16" s="34">
        <f t="shared" si="9"/>
        <v>3</v>
      </c>
      <c r="AC16" s="34">
        <f t="shared" si="10"/>
        <v>23</v>
      </c>
      <c r="AD16" s="102"/>
      <c r="AE16" s="103">
        <v>45376</v>
      </c>
      <c r="AF16" s="90" t="str">
        <f t="shared" si="11"/>
        <v>5-6</v>
      </c>
      <c r="AG16" s="90">
        <f t="shared" si="12"/>
        <v>204</v>
      </c>
      <c r="AH16" s="90">
        <f t="shared" si="13"/>
        <v>6</v>
      </c>
      <c r="AI16" s="346" t="s">
        <v>58</v>
      </c>
      <c r="AJ16" s="346"/>
      <c r="AK16" s="346"/>
      <c r="AL16" s="64">
        <f t="shared" si="14"/>
        <v>6</v>
      </c>
      <c r="AM16" s="65">
        <f t="shared" si="15"/>
        <v>8</v>
      </c>
      <c r="AN16" s="65">
        <f t="shared" si="16"/>
        <v>4</v>
      </c>
      <c r="AO16" s="66">
        <f t="shared" si="17"/>
        <v>24</v>
      </c>
      <c r="AP16" s="85">
        <f t="shared" si="18"/>
        <v>70</v>
      </c>
      <c r="AQ16" s="67">
        <f t="shared" si="19"/>
        <v>4</v>
      </c>
      <c r="AR16" s="68">
        <f t="shared" si="20"/>
        <v>1</v>
      </c>
      <c r="AS16" s="91">
        <f t="shared" si="22"/>
        <v>35</v>
      </c>
      <c r="AT16" s="91">
        <f t="shared" si="27"/>
        <v>35</v>
      </c>
      <c r="AU16" s="70" t="str">
        <f t="shared" si="30"/>
        <v>вторник</v>
      </c>
      <c r="AV16" s="70" t="str">
        <f t="shared" si="31"/>
        <v>понедельник</v>
      </c>
      <c r="AW16" s="70" t="str">
        <f t="shared" si="32"/>
        <v>понедельник</v>
      </c>
      <c r="AX16" s="92">
        <v>4</v>
      </c>
      <c r="AY16" s="72" t="str">
        <f t="shared" si="21"/>
        <v>7-8</v>
      </c>
      <c r="AZ16" s="73">
        <v>211</v>
      </c>
      <c r="BA16" s="93" t="str">
        <f t="shared" si="23"/>
        <v>107,111</v>
      </c>
      <c r="BB16" s="94" t="str">
        <f t="shared" si="24"/>
        <v>14.40-15.50</v>
      </c>
      <c r="BC16" s="95">
        <f t="shared" si="25"/>
        <v>6</v>
      </c>
      <c r="BD16" s="91">
        <f t="shared" si="28"/>
        <v>35</v>
      </c>
      <c r="BE16" s="91">
        <f t="shared" si="29"/>
        <v>36</v>
      </c>
      <c r="BF16" s="77"/>
      <c r="BG16" s="77"/>
      <c r="BH16" s="78"/>
    </row>
    <row r="17" spans="1:60" s="79" customFormat="1" ht="72" customHeight="1">
      <c r="A17" s="104">
        <v>7</v>
      </c>
      <c r="B17" s="105" t="s">
        <v>64</v>
      </c>
      <c r="C17" s="106" t="s">
        <v>65</v>
      </c>
      <c r="D17" s="107" t="s">
        <v>66</v>
      </c>
      <c r="E17" s="108">
        <v>4</v>
      </c>
      <c r="F17" s="106">
        <v>1</v>
      </c>
      <c r="G17" s="109">
        <v>45321</v>
      </c>
      <c r="H17" s="110" t="s">
        <v>47</v>
      </c>
      <c r="I17" s="111">
        <v>210</v>
      </c>
      <c r="J17" s="111">
        <f t="shared" si="26"/>
        <v>6</v>
      </c>
      <c r="K17" s="350" t="s">
        <v>48</v>
      </c>
      <c r="L17" s="350"/>
      <c r="M17" s="350"/>
      <c r="N17" s="112">
        <f t="shared" si="0"/>
        <v>6</v>
      </c>
      <c r="O17" s="36">
        <f t="shared" si="1"/>
        <v>8</v>
      </c>
      <c r="P17" s="36">
        <f t="shared" si="2"/>
        <v>3</v>
      </c>
      <c r="Q17" s="36">
        <f t="shared" si="3"/>
        <v>23</v>
      </c>
      <c r="R17" s="113"/>
      <c r="S17" s="114">
        <v>45350</v>
      </c>
      <c r="T17" s="115" t="str">
        <f t="shared" si="4"/>
        <v>3-4</v>
      </c>
      <c r="U17" s="115">
        <f t="shared" si="5"/>
        <v>210</v>
      </c>
      <c r="V17" s="115">
        <f t="shared" si="6"/>
        <v>6</v>
      </c>
      <c r="W17" s="350" t="s">
        <v>49</v>
      </c>
      <c r="X17" s="350"/>
      <c r="Y17" s="350"/>
      <c r="Z17" s="115">
        <f t="shared" si="7"/>
        <v>6</v>
      </c>
      <c r="AA17" s="37">
        <f t="shared" si="8"/>
        <v>8</v>
      </c>
      <c r="AB17" s="37">
        <f t="shared" si="9"/>
        <v>3</v>
      </c>
      <c r="AC17" s="37">
        <f t="shared" si="10"/>
        <v>23</v>
      </c>
      <c r="AD17" s="113"/>
      <c r="AE17" s="116">
        <v>45377</v>
      </c>
      <c r="AF17" s="117" t="str">
        <f t="shared" si="11"/>
        <v>3-4</v>
      </c>
      <c r="AG17" s="117">
        <f t="shared" si="12"/>
        <v>210</v>
      </c>
      <c r="AH17" s="117">
        <f t="shared" si="13"/>
        <v>6</v>
      </c>
      <c r="AI17" s="350" t="s">
        <v>50</v>
      </c>
      <c r="AJ17" s="350"/>
      <c r="AK17" s="350"/>
      <c r="AL17" s="118">
        <f t="shared" si="14"/>
        <v>6</v>
      </c>
      <c r="AM17" s="41">
        <f t="shared" si="15"/>
        <v>8</v>
      </c>
      <c r="AN17" s="41">
        <f t="shared" si="16"/>
        <v>4</v>
      </c>
      <c r="AO17" s="119">
        <f t="shared" si="17"/>
        <v>24</v>
      </c>
      <c r="AP17" s="120">
        <f t="shared" si="18"/>
        <v>70</v>
      </c>
      <c r="AQ17" s="67">
        <f t="shared" si="19"/>
        <v>4</v>
      </c>
      <c r="AR17" s="68">
        <f t="shared" si="20"/>
        <v>1</v>
      </c>
      <c r="AS17" s="91">
        <f t="shared" si="22"/>
        <v>35</v>
      </c>
      <c r="AT17" s="91">
        <f t="shared" si="27"/>
        <v>35</v>
      </c>
      <c r="AU17" s="70" t="str">
        <f t="shared" si="30"/>
        <v>среда</v>
      </c>
      <c r="AV17" s="70" t="str">
        <f t="shared" si="31"/>
        <v>среда</v>
      </c>
      <c r="AW17" s="70" t="str">
        <f t="shared" si="32"/>
        <v>вторник</v>
      </c>
      <c r="AX17" s="92">
        <v>4</v>
      </c>
      <c r="AY17" s="72" t="str">
        <f t="shared" si="21"/>
        <v>7-8</v>
      </c>
      <c r="AZ17" s="73">
        <v>211</v>
      </c>
      <c r="BA17" s="93" t="str">
        <f t="shared" si="23"/>
        <v>107,111</v>
      </c>
      <c r="BB17" s="94" t="str">
        <f t="shared" si="24"/>
        <v>14.40-15.50</v>
      </c>
      <c r="BC17" s="95">
        <f t="shared" si="25"/>
        <v>6</v>
      </c>
      <c r="BD17" s="91">
        <f t="shared" si="28"/>
        <v>35</v>
      </c>
      <c r="BE17" s="91">
        <f t="shared" si="29"/>
        <v>36</v>
      </c>
      <c r="BF17" s="77"/>
      <c r="BG17" s="77"/>
      <c r="BH17" s="78"/>
    </row>
    <row r="18" spans="1:60" s="79" customFormat="1" ht="54.75" customHeight="1">
      <c r="A18" s="49">
        <v>1</v>
      </c>
      <c r="B18" s="121" t="s">
        <v>44</v>
      </c>
      <c r="C18" s="122" t="s">
        <v>45</v>
      </c>
      <c r="D18" s="123" t="s">
        <v>46</v>
      </c>
      <c r="E18" s="124">
        <v>4</v>
      </c>
      <c r="F18" s="125">
        <v>2</v>
      </c>
      <c r="G18" s="126">
        <v>45322</v>
      </c>
      <c r="H18" s="127" t="s">
        <v>47</v>
      </c>
      <c r="I18" s="128">
        <v>311</v>
      </c>
      <c r="J18" s="128">
        <f t="shared" si="26"/>
        <v>6</v>
      </c>
      <c r="K18" s="351" t="s">
        <v>48</v>
      </c>
      <c r="L18" s="351"/>
      <c r="M18" s="351"/>
      <c r="N18" s="129">
        <f t="shared" si="0"/>
        <v>6</v>
      </c>
      <c r="O18" s="130">
        <f t="shared" si="1"/>
        <v>8</v>
      </c>
      <c r="P18" s="130">
        <f t="shared" si="2"/>
        <v>3</v>
      </c>
      <c r="Q18" s="130">
        <f t="shared" si="3"/>
        <v>23</v>
      </c>
      <c r="R18" s="131"/>
      <c r="S18" s="132">
        <v>45343</v>
      </c>
      <c r="T18" s="133" t="str">
        <f t="shared" si="4"/>
        <v>3-4</v>
      </c>
      <c r="U18" s="133">
        <f t="shared" si="5"/>
        <v>311</v>
      </c>
      <c r="V18" s="133">
        <f t="shared" si="6"/>
        <v>6</v>
      </c>
      <c r="W18" s="351" t="s">
        <v>49</v>
      </c>
      <c r="X18" s="351"/>
      <c r="Y18" s="351"/>
      <c r="Z18" s="133">
        <f t="shared" si="7"/>
        <v>6</v>
      </c>
      <c r="AA18" s="134">
        <f t="shared" si="8"/>
        <v>8</v>
      </c>
      <c r="AB18" s="134">
        <f t="shared" si="9"/>
        <v>3</v>
      </c>
      <c r="AC18" s="134">
        <f t="shared" si="10"/>
        <v>23</v>
      </c>
      <c r="AD18" s="131"/>
      <c r="AE18" s="135">
        <v>45371</v>
      </c>
      <c r="AF18" s="136" t="str">
        <f t="shared" si="11"/>
        <v>3-4</v>
      </c>
      <c r="AG18" s="136">
        <f t="shared" si="12"/>
        <v>311</v>
      </c>
      <c r="AH18" s="136">
        <f t="shared" si="13"/>
        <v>6</v>
      </c>
      <c r="AI18" s="351" t="s">
        <v>50</v>
      </c>
      <c r="AJ18" s="351"/>
      <c r="AK18" s="351"/>
      <c r="AL18" s="64">
        <f t="shared" si="14"/>
        <v>6</v>
      </c>
      <c r="AM18" s="65">
        <f t="shared" si="15"/>
        <v>8</v>
      </c>
      <c r="AN18" s="65">
        <f t="shared" si="16"/>
        <v>4</v>
      </c>
      <c r="AO18" s="66">
        <f t="shared" si="17"/>
        <v>24</v>
      </c>
      <c r="AP18" s="53">
        <f t="shared" si="18"/>
        <v>70</v>
      </c>
      <c r="AQ18" s="67">
        <f t="shared" si="19"/>
        <v>4</v>
      </c>
      <c r="AR18" s="68">
        <f t="shared" si="20"/>
        <v>2</v>
      </c>
      <c r="AS18" s="91">
        <f t="shared" si="22"/>
        <v>35</v>
      </c>
      <c r="AT18" s="91">
        <f t="shared" si="27"/>
        <v>35</v>
      </c>
      <c r="AU18" s="70" t="str">
        <f t="shared" si="30"/>
        <v>понедельник</v>
      </c>
      <c r="AV18" s="70" t="str">
        <f t="shared" si="31"/>
        <v>среда</v>
      </c>
      <c r="AW18" s="70" t="str">
        <f t="shared" si="32"/>
        <v>среда</v>
      </c>
      <c r="AX18" s="92">
        <v>5</v>
      </c>
      <c r="AY18" s="72" t="str">
        <f t="shared" si="21"/>
        <v>9-10</v>
      </c>
      <c r="AZ18" s="73">
        <v>211</v>
      </c>
      <c r="BA18" s="93" t="str">
        <f t="shared" si="23"/>
        <v>107,111</v>
      </c>
      <c r="BB18" s="94" t="str">
        <f t="shared" si="24"/>
        <v>14.40-15.50</v>
      </c>
      <c r="BC18" s="95">
        <f t="shared" si="25"/>
        <v>6</v>
      </c>
      <c r="BD18" s="91">
        <f t="shared" si="28"/>
        <v>35</v>
      </c>
      <c r="BE18" s="91">
        <f t="shared" si="29"/>
        <v>36</v>
      </c>
      <c r="BF18" s="77"/>
      <c r="BG18" s="77"/>
      <c r="BH18" s="78"/>
    </row>
    <row r="19" spans="1:60" s="79" customFormat="1" ht="52.5" customHeight="1">
      <c r="A19" s="80">
        <v>2</v>
      </c>
      <c r="B19" s="81" t="s">
        <v>53</v>
      </c>
      <c r="C19" s="82" t="s">
        <v>45</v>
      </c>
      <c r="D19" s="83" t="s">
        <v>54</v>
      </c>
      <c r="E19" s="137">
        <v>4</v>
      </c>
      <c r="F19" s="138">
        <v>2</v>
      </c>
      <c r="G19" s="54">
        <v>45327</v>
      </c>
      <c r="H19" s="139" t="s">
        <v>55</v>
      </c>
      <c r="I19" s="86">
        <v>103</v>
      </c>
      <c r="J19" s="56">
        <f t="shared" si="26"/>
        <v>6</v>
      </c>
      <c r="K19" s="346" t="s">
        <v>48</v>
      </c>
      <c r="L19" s="346"/>
      <c r="M19" s="346"/>
      <c r="N19" s="87">
        <f>BC18</f>
        <v>6</v>
      </c>
      <c r="O19" s="58">
        <f t="shared" si="1"/>
        <v>8</v>
      </c>
      <c r="P19" s="58">
        <f t="shared" si="2"/>
        <v>3</v>
      </c>
      <c r="Q19" s="58">
        <f t="shared" si="3"/>
        <v>23</v>
      </c>
      <c r="R19" s="59"/>
      <c r="S19" s="60">
        <v>45348</v>
      </c>
      <c r="T19" s="88" t="str">
        <f t="shared" si="4"/>
        <v>5-6</v>
      </c>
      <c r="U19" s="88">
        <f t="shared" si="5"/>
        <v>103</v>
      </c>
      <c r="V19" s="61">
        <f t="shared" si="6"/>
        <v>6</v>
      </c>
      <c r="W19" s="346" t="s">
        <v>49</v>
      </c>
      <c r="X19" s="346"/>
      <c r="Y19" s="346"/>
      <c r="Z19" s="61">
        <f t="shared" si="7"/>
        <v>6</v>
      </c>
      <c r="AA19" s="62">
        <f t="shared" si="8"/>
        <v>8</v>
      </c>
      <c r="AB19" s="62">
        <f t="shared" si="9"/>
        <v>3</v>
      </c>
      <c r="AC19" s="62">
        <f t="shared" si="10"/>
        <v>23</v>
      </c>
      <c r="AD19" s="59"/>
      <c r="AE19" s="89">
        <v>45376</v>
      </c>
      <c r="AF19" s="90" t="str">
        <f t="shared" si="11"/>
        <v>5-6</v>
      </c>
      <c r="AG19" s="90">
        <f t="shared" si="12"/>
        <v>103</v>
      </c>
      <c r="AH19" s="64">
        <f t="shared" si="13"/>
        <v>6</v>
      </c>
      <c r="AI19" s="346" t="s">
        <v>50</v>
      </c>
      <c r="AJ19" s="346"/>
      <c r="AK19" s="346"/>
      <c r="AL19" s="64">
        <f t="shared" si="14"/>
        <v>6</v>
      </c>
      <c r="AM19" s="65">
        <f t="shared" si="15"/>
        <v>8</v>
      </c>
      <c r="AN19" s="65">
        <f t="shared" si="16"/>
        <v>4</v>
      </c>
      <c r="AO19" s="66">
        <f t="shared" si="17"/>
        <v>24</v>
      </c>
      <c r="AP19" s="85">
        <f t="shared" si="18"/>
        <v>70</v>
      </c>
      <c r="AQ19" s="67">
        <f t="shared" si="19"/>
        <v>4</v>
      </c>
      <c r="AR19" s="68">
        <f t="shared" si="20"/>
        <v>2</v>
      </c>
      <c r="AS19" s="91">
        <f t="shared" si="22"/>
        <v>35</v>
      </c>
      <c r="AT19" s="91">
        <f t="shared" si="27"/>
        <v>35</v>
      </c>
      <c r="AU19" s="70" t="str">
        <f t="shared" si="30"/>
        <v>четверг</v>
      </c>
      <c r="AV19" s="70" t="str">
        <f t="shared" si="31"/>
        <v>понедельник</v>
      </c>
      <c r="AW19" s="70" t="str">
        <f t="shared" si="32"/>
        <v>понедельник</v>
      </c>
      <c r="AX19" s="92">
        <v>4</v>
      </c>
      <c r="AY19" s="72" t="str">
        <f t="shared" si="21"/>
        <v>7-8</v>
      </c>
      <c r="AZ19" s="73">
        <v>211</v>
      </c>
      <c r="BA19" s="93" t="str">
        <f t="shared" si="23"/>
        <v>107,111</v>
      </c>
      <c r="BB19" s="94" t="str">
        <f t="shared" si="24"/>
        <v>14.40-15.50</v>
      </c>
      <c r="BC19" s="95">
        <f t="shared" si="25"/>
        <v>6</v>
      </c>
      <c r="BD19" s="91">
        <f t="shared" si="28"/>
        <v>35</v>
      </c>
      <c r="BE19" s="91">
        <f t="shared" si="29"/>
        <v>36</v>
      </c>
      <c r="BF19" s="77"/>
      <c r="BG19" s="77"/>
      <c r="BH19" s="78"/>
    </row>
    <row r="20" spans="1:60" s="79" customFormat="1" ht="51" customHeight="1">
      <c r="A20" s="80">
        <v>3</v>
      </c>
      <c r="B20" s="96" t="s">
        <v>56</v>
      </c>
      <c r="C20" s="85" t="s">
        <v>45</v>
      </c>
      <c r="D20" s="97" t="s">
        <v>57</v>
      </c>
      <c r="E20" s="140">
        <v>4</v>
      </c>
      <c r="F20" s="141">
        <v>2</v>
      </c>
      <c r="G20" s="54">
        <v>45323</v>
      </c>
      <c r="H20" s="139" t="s">
        <v>55</v>
      </c>
      <c r="I20" s="86">
        <v>112</v>
      </c>
      <c r="J20" s="86">
        <f t="shared" si="26"/>
        <v>6</v>
      </c>
      <c r="K20" s="346" t="s">
        <v>48</v>
      </c>
      <c r="L20" s="346"/>
      <c r="M20" s="346"/>
      <c r="N20" s="33">
        <f>BC20</f>
        <v>6</v>
      </c>
      <c r="O20" s="33">
        <f t="shared" si="1"/>
        <v>8</v>
      </c>
      <c r="P20" s="33">
        <f t="shared" si="2"/>
        <v>3</v>
      </c>
      <c r="Q20" s="33">
        <f t="shared" si="3"/>
        <v>23</v>
      </c>
      <c r="R20" s="102"/>
      <c r="S20" s="60">
        <v>45351</v>
      </c>
      <c r="T20" s="142" t="str">
        <f t="shared" si="4"/>
        <v>5-6</v>
      </c>
      <c r="U20" s="88">
        <f t="shared" si="5"/>
        <v>112</v>
      </c>
      <c r="V20" s="88">
        <f t="shared" si="6"/>
        <v>6</v>
      </c>
      <c r="W20" s="346" t="s">
        <v>49</v>
      </c>
      <c r="X20" s="346"/>
      <c r="Y20" s="346"/>
      <c r="Z20" s="88">
        <f t="shared" si="7"/>
        <v>6</v>
      </c>
      <c r="AA20" s="34">
        <f t="shared" si="8"/>
        <v>8</v>
      </c>
      <c r="AB20" s="34">
        <f t="shared" si="9"/>
        <v>3</v>
      </c>
      <c r="AC20" s="34">
        <f t="shared" si="10"/>
        <v>23</v>
      </c>
      <c r="AD20" s="102"/>
      <c r="AE20" s="63">
        <v>45377</v>
      </c>
      <c r="AF20" s="143" t="str">
        <f t="shared" si="11"/>
        <v>5-6</v>
      </c>
      <c r="AG20" s="90">
        <f t="shared" si="12"/>
        <v>112</v>
      </c>
      <c r="AH20" s="90">
        <f t="shared" si="13"/>
        <v>6</v>
      </c>
      <c r="AI20" s="346" t="s">
        <v>50</v>
      </c>
      <c r="AJ20" s="346"/>
      <c r="AK20" s="346"/>
      <c r="AL20" s="90">
        <f t="shared" si="14"/>
        <v>6</v>
      </c>
      <c r="AM20" s="38">
        <f t="shared" si="15"/>
        <v>8</v>
      </c>
      <c r="AN20" s="38">
        <f t="shared" si="16"/>
        <v>4</v>
      </c>
      <c r="AO20" s="144">
        <f t="shared" si="17"/>
        <v>24</v>
      </c>
      <c r="AP20" s="85">
        <f t="shared" si="18"/>
        <v>70</v>
      </c>
      <c r="AQ20" s="145">
        <f t="shared" si="19"/>
        <v>4</v>
      </c>
      <c r="AR20" s="68">
        <f t="shared" si="20"/>
        <v>2</v>
      </c>
      <c r="AS20" s="91">
        <f t="shared" si="22"/>
        <v>35</v>
      </c>
      <c r="AT20" s="91">
        <f t="shared" si="27"/>
        <v>35</v>
      </c>
      <c r="AU20" s="146" t="str">
        <f t="shared" si="30"/>
        <v>четверг</v>
      </c>
      <c r="AV20" s="146" t="str">
        <f t="shared" si="31"/>
        <v>четверг</v>
      </c>
      <c r="AW20" s="146" t="str">
        <f t="shared" si="32"/>
        <v>вторник</v>
      </c>
      <c r="AX20" s="147">
        <v>4</v>
      </c>
      <c r="AY20" s="148" t="str">
        <f t="shared" si="21"/>
        <v>7-8</v>
      </c>
      <c r="AZ20" s="149">
        <v>211</v>
      </c>
      <c r="BA20" s="150" t="str">
        <f>BA18</f>
        <v>107,111</v>
      </c>
      <c r="BB20" s="151" t="str">
        <f>BB18</f>
        <v>14.40-15.50</v>
      </c>
      <c r="BC20" s="152">
        <f t="shared" si="25"/>
        <v>6</v>
      </c>
      <c r="BD20" s="91">
        <f t="shared" si="28"/>
        <v>35</v>
      </c>
      <c r="BE20" s="91">
        <f t="shared" si="29"/>
        <v>36</v>
      </c>
      <c r="BF20" s="77"/>
      <c r="BG20" s="77"/>
      <c r="BH20" s="78"/>
    </row>
    <row r="21" spans="1:60" s="168" customFormat="1" ht="42.75" customHeight="1">
      <c r="A21" s="80">
        <v>4</v>
      </c>
      <c r="B21" s="96" t="s">
        <v>59</v>
      </c>
      <c r="C21" s="85" t="s">
        <v>45</v>
      </c>
      <c r="D21" s="3" t="s">
        <v>60</v>
      </c>
      <c r="E21" s="153">
        <v>4</v>
      </c>
      <c r="F21" s="153">
        <v>2</v>
      </c>
      <c r="G21" s="154">
        <v>45330</v>
      </c>
      <c r="H21" s="139" t="s">
        <v>47</v>
      </c>
      <c r="I21" s="56">
        <v>112</v>
      </c>
      <c r="J21" s="56">
        <f t="shared" si="26"/>
        <v>6</v>
      </c>
      <c r="K21" s="346" t="s">
        <v>48</v>
      </c>
      <c r="L21" s="346"/>
      <c r="M21" s="346"/>
      <c r="N21" s="58">
        <f>BC21</f>
        <v>6</v>
      </c>
      <c r="O21" s="58">
        <f t="shared" si="1"/>
        <v>8</v>
      </c>
      <c r="P21" s="58">
        <f t="shared" si="2"/>
        <v>3</v>
      </c>
      <c r="Q21" s="58">
        <f t="shared" si="3"/>
        <v>23</v>
      </c>
      <c r="R21" s="59"/>
      <c r="S21" s="60">
        <v>45358</v>
      </c>
      <c r="T21" s="61" t="str">
        <f t="shared" si="4"/>
        <v>3-4</v>
      </c>
      <c r="U21" s="61">
        <f t="shared" si="5"/>
        <v>112</v>
      </c>
      <c r="V21" s="61">
        <f t="shared" si="6"/>
        <v>6</v>
      </c>
      <c r="W21" s="346" t="s">
        <v>49</v>
      </c>
      <c r="X21" s="346"/>
      <c r="Y21" s="346"/>
      <c r="Z21" s="61">
        <f t="shared" si="7"/>
        <v>6</v>
      </c>
      <c r="AA21" s="62">
        <f t="shared" si="8"/>
        <v>8</v>
      </c>
      <c r="AB21" s="62">
        <f t="shared" si="9"/>
        <v>3</v>
      </c>
      <c r="AC21" s="62">
        <f t="shared" si="10"/>
        <v>23</v>
      </c>
      <c r="AD21" s="59"/>
      <c r="AE21" s="155">
        <v>45372</v>
      </c>
      <c r="AF21" s="156" t="str">
        <f t="shared" si="11"/>
        <v>3-4</v>
      </c>
      <c r="AG21" s="64">
        <f t="shared" si="12"/>
        <v>112</v>
      </c>
      <c r="AH21" s="64">
        <f t="shared" si="13"/>
        <v>6</v>
      </c>
      <c r="AI21" s="346" t="s">
        <v>50</v>
      </c>
      <c r="AJ21" s="346"/>
      <c r="AK21" s="346"/>
      <c r="AL21" s="64">
        <f t="shared" si="14"/>
        <v>6</v>
      </c>
      <c r="AM21" s="65">
        <f t="shared" si="15"/>
        <v>8</v>
      </c>
      <c r="AN21" s="65">
        <f t="shared" si="16"/>
        <v>4</v>
      </c>
      <c r="AO21" s="66">
        <f t="shared" si="17"/>
        <v>24</v>
      </c>
      <c r="AP21" s="53">
        <f t="shared" si="18"/>
        <v>70</v>
      </c>
      <c r="AQ21" s="157">
        <f t="shared" si="19"/>
        <v>4</v>
      </c>
      <c r="AR21" s="158">
        <f t="shared" si="20"/>
        <v>2</v>
      </c>
      <c r="AS21" s="91">
        <f t="shared" si="22"/>
        <v>35</v>
      </c>
      <c r="AT21" s="91">
        <f t="shared" si="27"/>
        <v>35</v>
      </c>
      <c r="AU21" s="146" t="str">
        <f t="shared" si="30"/>
        <v>вторник</v>
      </c>
      <c r="AV21" s="159" t="str">
        <f t="shared" si="31"/>
        <v>четверг</v>
      </c>
      <c r="AW21" s="159" t="str">
        <f t="shared" si="32"/>
        <v>четверг</v>
      </c>
      <c r="AX21" s="160">
        <v>4</v>
      </c>
      <c r="AY21" s="161" t="str">
        <f t="shared" si="21"/>
        <v>7-8</v>
      </c>
      <c r="AZ21" s="162">
        <v>211</v>
      </c>
      <c r="BA21" s="163" t="str">
        <f>BA20</f>
        <v>107,111</v>
      </c>
      <c r="BB21" s="164" t="str">
        <f>BB20</f>
        <v>14.40-15.50</v>
      </c>
      <c r="BC21" s="165">
        <f t="shared" si="25"/>
        <v>6</v>
      </c>
      <c r="BD21" s="91">
        <f t="shared" si="28"/>
        <v>35</v>
      </c>
      <c r="BE21" s="91">
        <f t="shared" si="29"/>
        <v>36</v>
      </c>
      <c r="BF21" s="166"/>
      <c r="BG21" s="166"/>
      <c r="BH21" s="167"/>
    </row>
    <row r="22" spans="1:60" s="79" customFormat="1" ht="68.25" customHeight="1">
      <c r="A22" s="80">
        <v>5</v>
      </c>
      <c r="B22" s="96" t="s">
        <v>61</v>
      </c>
      <c r="C22" s="85" t="s">
        <v>45</v>
      </c>
      <c r="D22" s="97" t="s">
        <v>57</v>
      </c>
      <c r="E22" s="85">
        <v>4</v>
      </c>
      <c r="F22" s="85">
        <v>2</v>
      </c>
      <c r="G22" s="54">
        <v>45328</v>
      </c>
      <c r="H22" s="139" t="s">
        <v>55</v>
      </c>
      <c r="I22" s="86">
        <v>110</v>
      </c>
      <c r="J22" s="56">
        <f t="shared" si="26"/>
        <v>6</v>
      </c>
      <c r="K22" s="346" t="s">
        <v>48</v>
      </c>
      <c r="L22" s="346"/>
      <c r="M22" s="346"/>
      <c r="N22" s="87">
        <f>BC22</f>
        <v>6</v>
      </c>
      <c r="O22" s="58">
        <f t="shared" si="1"/>
        <v>8</v>
      </c>
      <c r="P22" s="58">
        <f t="shared" si="2"/>
        <v>3</v>
      </c>
      <c r="Q22" s="58">
        <f t="shared" si="3"/>
        <v>23</v>
      </c>
      <c r="R22" s="59"/>
      <c r="S22" s="60">
        <v>45349</v>
      </c>
      <c r="T22" s="88" t="str">
        <f t="shared" si="4"/>
        <v>5-6</v>
      </c>
      <c r="U22" s="88">
        <f t="shared" si="5"/>
        <v>110</v>
      </c>
      <c r="V22" s="61">
        <f t="shared" si="6"/>
        <v>6</v>
      </c>
      <c r="W22" s="346" t="s">
        <v>49</v>
      </c>
      <c r="X22" s="346"/>
      <c r="Y22" s="346"/>
      <c r="Z22" s="61">
        <f t="shared" si="7"/>
        <v>6</v>
      </c>
      <c r="AA22" s="62">
        <f t="shared" si="8"/>
        <v>8</v>
      </c>
      <c r="AB22" s="62">
        <f t="shared" si="9"/>
        <v>3</v>
      </c>
      <c r="AC22" s="62">
        <f t="shared" si="10"/>
        <v>23</v>
      </c>
      <c r="AD22" s="59"/>
      <c r="AE22" s="63">
        <v>45377</v>
      </c>
      <c r="AF22" s="90" t="str">
        <f t="shared" si="11"/>
        <v>5-6</v>
      </c>
      <c r="AG22" s="90">
        <f t="shared" si="12"/>
        <v>110</v>
      </c>
      <c r="AH22" s="64">
        <f t="shared" si="13"/>
        <v>6</v>
      </c>
      <c r="AI22" s="346" t="s">
        <v>50</v>
      </c>
      <c r="AJ22" s="346"/>
      <c r="AK22" s="346"/>
      <c r="AL22" s="64">
        <f t="shared" si="14"/>
        <v>6</v>
      </c>
      <c r="AM22" s="65">
        <f t="shared" si="15"/>
        <v>8</v>
      </c>
      <c r="AN22" s="65">
        <f t="shared" si="16"/>
        <v>4</v>
      </c>
      <c r="AO22" s="66">
        <f t="shared" si="17"/>
        <v>24</v>
      </c>
      <c r="AP22" s="85">
        <f t="shared" si="18"/>
        <v>70</v>
      </c>
      <c r="AQ22" s="67">
        <f t="shared" si="19"/>
        <v>4</v>
      </c>
      <c r="AR22" s="68">
        <f t="shared" si="20"/>
        <v>2</v>
      </c>
      <c r="AS22" s="91">
        <f t="shared" si="22"/>
        <v>35</v>
      </c>
      <c r="AT22" s="91">
        <f t="shared" si="27"/>
        <v>35</v>
      </c>
      <c r="AU22" s="169" t="str">
        <f>TEXT(G22,"ДДДДДДД")</f>
        <v>вторник</v>
      </c>
      <c r="AV22" s="169" t="str">
        <f t="shared" si="31"/>
        <v>вторник</v>
      </c>
      <c r="AW22" s="169" t="str">
        <f t="shared" si="32"/>
        <v>вторник</v>
      </c>
      <c r="AX22" s="170">
        <v>4</v>
      </c>
      <c r="AY22" s="171" t="str">
        <f t="shared" si="21"/>
        <v>7-8</v>
      </c>
      <c r="AZ22" s="172">
        <v>310</v>
      </c>
      <c r="BA22" s="163">
        <v>107</v>
      </c>
      <c r="BB22" s="164" t="str">
        <f>BB21</f>
        <v>14.40-15.50</v>
      </c>
      <c r="BC22" s="173">
        <v>6</v>
      </c>
      <c r="BD22" s="91">
        <f t="shared" si="28"/>
        <v>35</v>
      </c>
      <c r="BE22" s="91">
        <f t="shared" si="29"/>
        <v>36</v>
      </c>
      <c r="BF22" s="77"/>
      <c r="BG22" s="77"/>
      <c r="BH22" s="78"/>
    </row>
    <row r="23" spans="1:60" s="79" customFormat="1" ht="57.75" customHeight="1">
      <c r="A23" s="80">
        <v>6</v>
      </c>
      <c r="B23" s="96" t="s">
        <v>62</v>
      </c>
      <c r="C23" s="85" t="s">
        <v>45</v>
      </c>
      <c r="D23" s="97" t="s">
        <v>63</v>
      </c>
      <c r="E23" s="137">
        <v>4</v>
      </c>
      <c r="F23" s="141">
        <v>2</v>
      </c>
      <c r="G23" s="101">
        <v>45324</v>
      </c>
      <c r="H23" s="139" t="s">
        <v>67</v>
      </c>
      <c r="I23" s="86">
        <v>311</v>
      </c>
      <c r="J23" s="56">
        <f t="shared" si="26"/>
        <v>6</v>
      </c>
      <c r="K23" s="346" t="s">
        <v>48</v>
      </c>
      <c r="L23" s="346"/>
      <c r="M23" s="346"/>
      <c r="N23" s="33">
        <f>BC23</f>
        <v>6</v>
      </c>
      <c r="O23" s="58">
        <f t="shared" si="1"/>
        <v>8</v>
      </c>
      <c r="P23" s="58">
        <f t="shared" si="2"/>
        <v>3</v>
      </c>
      <c r="Q23" s="58">
        <f t="shared" si="3"/>
        <v>23</v>
      </c>
      <c r="R23" s="59"/>
      <c r="S23" s="60">
        <v>45352</v>
      </c>
      <c r="T23" s="88" t="str">
        <f t="shared" si="4"/>
        <v>1-2</v>
      </c>
      <c r="U23" s="88">
        <f t="shared" si="5"/>
        <v>311</v>
      </c>
      <c r="V23" s="61">
        <f t="shared" si="6"/>
        <v>6</v>
      </c>
      <c r="W23" s="346" t="s">
        <v>49</v>
      </c>
      <c r="X23" s="346"/>
      <c r="Y23" s="346"/>
      <c r="Z23" s="61">
        <f t="shared" si="7"/>
        <v>6</v>
      </c>
      <c r="AA23" s="62">
        <f t="shared" si="8"/>
        <v>8</v>
      </c>
      <c r="AB23" s="62">
        <f t="shared" si="9"/>
        <v>3</v>
      </c>
      <c r="AC23" s="62">
        <f t="shared" si="10"/>
        <v>23</v>
      </c>
      <c r="AD23" s="59"/>
      <c r="AE23" s="103">
        <v>45377</v>
      </c>
      <c r="AF23" s="143" t="str">
        <f t="shared" si="11"/>
        <v>1-2</v>
      </c>
      <c r="AG23" s="143">
        <f t="shared" si="12"/>
        <v>311</v>
      </c>
      <c r="AH23" s="64">
        <f t="shared" si="13"/>
        <v>6</v>
      </c>
      <c r="AI23" s="346" t="s">
        <v>50</v>
      </c>
      <c r="AJ23" s="346"/>
      <c r="AK23" s="346"/>
      <c r="AL23" s="64">
        <f t="shared" si="14"/>
        <v>6</v>
      </c>
      <c r="AM23" s="65">
        <f t="shared" si="15"/>
        <v>8</v>
      </c>
      <c r="AN23" s="65">
        <f t="shared" si="16"/>
        <v>4</v>
      </c>
      <c r="AO23" s="66">
        <f t="shared" si="17"/>
        <v>24</v>
      </c>
      <c r="AP23" s="85">
        <f t="shared" si="18"/>
        <v>70</v>
      </c>
      <c r="AQ23" s="67">
        <f t="shared" si="19"/>
        <v>4</v>
      </c>
      <c r="AR23" s="68">
        <f t="shared" si="20"/>
        <v>2</v>
      </c>
      <c r="AS23" s="91">
        <f t="shared" si="22"/>
        <v>35</v>
      </c>
      <c r="AT23" s="91">
        <v>49</v>
      </c>
      <c r="AU23" s="169" t="str">
        <f>TEXT(G23,"ДДДДДДД")</f>
        <v>пятница</v>
      </c>
      <c r="AV23" s="70" t="str">
        <f>TEXT(S21,"ДДДДДДД")</f>
        <v>четверг</v>
      </c>
      <c r="AW23" s="70" t="str">
        <f>TEXT(AE21,"ДДДДДДД")</f>
        <v>четверг</v>
      </c>
      <c r="AX23" s="92">
        <v>4</v>
      </c>
      <c r="AY23" s="72" t="str">
        <f t="shared" si="21"/>
        <v>7-8</v>
      </c>
      <c r="AZ23" s="73">
        <f>AZ22</f>
        <v>310</v>
      </c>
      <c r="BA23" s="93">
        <f>BA22</f>
        <v>107</v>
      </c>
      <c r="BB23" s="174" t="str">
        <f>BB22</f>
        <v>14.40-15.50</v>
      </c>
      <c r="BC23" s="95">
        <f>$BC$11</f>
        <v>6</v>
      </c>
      <c r="BD23" s="91">
        <f t="shared" si="28"/>
        <v>35</v>
      </c>
      <c r="BE23" s="91">
        <f t="shared" si="29"/>
        <v>36</v>
      </c>
      <c r="BF23" s="77"/>
      <c r="BG23" s="77"/>
      <c r="BH23" s="78"/>
    </row>
    <row r="24" spans="1:60" s="79" customFormat="1" ht="86.25" customHeight="1">
      <c r="A24" s="104">
        <v>7</v>
      </c>
      <c r="B24" s="175" t="s">
        <v>64</v>
      </c>
      <c r="C24" s="120" t="s">
        <v>65</v>
      </c>
      <c r="D24" s="176" t="s">
        <v>66</v>
      </c>
      <c r="E24" s="177">
        <v>4</v>
      </c>
      <c r="F24" s="178">
        <v>2</v>
      </c>
      <c r="G24" s="179">
        <v>45330</v>
      </c>
      <c r="H24" s="180" t="s">
        <v>47</v>
      </c>
      <c r="I24" s="181">
        <v>210</v>
      </c>
      <c r="J24" s="181">
        <f t="shared" si="26"/>
        <v>6</v>
      </c>
      <c r="K24" s="345" t="s">
        <v>48</v>
      </c>
      <c r="L24" s="345"/>
      <c r="M24" s="345"/>
      <c r="N24" s="39">
        <f>BC24</f>
        <v>6</v>
      </c>
      <c r="O24" s="39">
        <f t="shared" si="1"/>
        <v>8</v>
      </c>
      <c r="P24" s="39">
        <f t="shared" si="2"/>
        <v>3</v>
      </c>
      <c r="Q24" s="39">
        <f t="shared" si="3"/>
        <v>23</v>
      </c>
      <c r="R24" s="182"/>
      <c r="S24" s="183">
        <v>45356</v>
      </c>
      <c r="T24" s="184" t="str">
        <f t="shared" si="4"/>
        <v>3-4</v>
      </c>
      <c r="U24" s="185">
        <f t="shared" si="5"/>
        <v>210</v>
      </c>
      <c r="V24" s="185">
        <f t="shared" si="6"/>
        <v>6</v>
      </c>
      <c r="W24" s="345" t="s">
        <v>49</v>
      </c>
      <c r="X24" s="345"/>
      <c r="Y24" s="345"/>
      <c r="Z24" s="185">
        <f t="shared" si="7"/>
        <v>6</v>
      </c>
      <c r="AA24" s="40">
        <f t="shared" si="8"/>
        <v>8</v>
      </c>
      <c r="AB24" s="40">
        <f t="shared" si="9"/>
        <v>3</v>
      </c>
      <c r="AC24" s="40">
        <f t="shared" si="10"/>
        <v>23</v>
      </c>
      <c r="AD24" s="182"/>
      <c r="AE24" s="186">
        <v>45372</v>
      </c>
      <c r="AF24" s="187" t="str">
        <f t="shared" si="11"/>
        <v>3-4</v>
      </c>
      <c r="AG24" s="118">
        <f t="shared" si="12"/>
        <v>210</v>
      </c>
      <c r="AH24" s="118">
        <f t="shared" si="13"/>
        <v>6</v>
      </c>
      <c r="AI24" s="345" t="s">
        <v>50</v>
      </c>
      <c r="AJ24" s="345"/>
      <c r="AK24" s="345"/>
      <c r="AL24" s="118">
        <f t="shared" si="14"/>
        <v>6</v>
      </c>
      <c r="AM24" s="41">
        <f t="shared" si="15"/>
        <v>8</v>
      </c>
      <c r="AN24" s="41">
        <f t="shared" si="16"/>
        <v>4</v>
      </c>
      <c r="AO24" s="119">
        <f t="shared" si="17"/>
        <v>24</v>
      </c>
      <c r="AP24" s="120">
        <f t="shared" si="18"/>
        <v>70</v>
      </c>
      <c r="AQ24" s="67">
        <f t="shared" si="19"/>
        <v>4</v>
      </c>
      <c r="AR24" s="68">
        <f t="shared" si="20"/>
        <v>2</v>
      </c>
      <c r="AS24" s="91">
        <f t="shared" si="22"/>
        <v>35</v>
      </c>
      <c r="AT24" s="91">
        <f>$AT$11</f>
        <v>35</v>
      </c>
      <c r="AU24" s="70" t="str">
        <f>TEXT(G22,"ДДДДДДД")</f>
        <v>вторник</v>
      </c>
      <c r="AV24" s="70" t="str">
        <f>TEXT(S22,"ДДДДДДД")</f>
        <v>вторник</v>
      </c>
      <c r="AW24" s="70" t="str">
        <f>TEXT(AE22,"ДДДДДДД")</f>
        <v>вторник</v>
      </c>
      <c r="AX24" s="92">
        <v>4</v>
      </c>
      <c r="AY24" s="72" t="str">
        <f t="shared" si="21"/>
        <v>7-8</v>
      </c>
      <c r="AZ24" s="73">
        <f>AZ23</f>
        <v>310</v>
      </c>
      <c r="BA24" s="93">
        <f>BA23</f>
        <v>107</v>
      </c>
      <c r="BB24" s="174" t="str">
        <f>BB23</f>
        <v>14.40-15.50</v>
      </c>
      <c r="BC24" s="95">
        <f>$BC$11</f>
        <v>6</v>
      </c>
      <c r="BD24" s="91">
        <f t="shared" si="28"/>
        <v>35</v>
      </c>
      <c r="BE24" s="91">
        <f t="shared" si="29"/>
        <v>36</v>
      </c>
      <c r="BF24" s="77"/>
      <c r="BG24" s="77"/>
      <c r="BH24" s="78"/>
    </row>
    <row r="25" spans="1:60" s="79" customFormat="1" ht="86.25" customHeight="1">
      <c r="A25" s="188">
        <v>1</v>
      </c>
      <c r="B25" s="189" t="s">
        <v>68</v>
      </c>
      <c r="C25" s="190" t="s">
        <v>69</v>
      </c>
      <c r="D25" s="191" t="s">
        <v>70</v>
      </c>
      <c r="E25" s="192">
        <v>3</v>
      </c>
      <c r="F25" s="192">
        <v>1</v>
      </c>
      <c r="G25" s="193">
        <v>45336</v>
      </c>
      <c r="H25" s="139" t="s">
        <v>67</v>
      </c>
      <c r="I25" s="194" t="s">
        <v>71</v>
      </c>
      <c r="J25" s="194">
        <f t="shared" si="26"/>
        <v>6</v>
      </c>
      <c r="K25" s="351" t="s">
        <v>48</v>
      </c>
      <c r="L25" s="351"/>
      <c r="M25" s="351"/>
      <c r="N25" s="195">
        <v>6</v>
      </c>
      <c r="O25" s="195">
        <f t="shared" si="1"/>
        <v>8</v>
      </c>
      <c r="P25" s="195">
        <f t="shared" si="2"/>
        <v>3</v>
      </c>
      <c r="Q25" s="195">
        <f t="shared" si="3"/>
        <v>23</v>
      </c>
      <c r="R25" s="196"/>
      <c r="S25" s="197">
        <v>45364</v>
      </c>
      <c r="T25" s="198" t="str">
        <f t="shared" si="4"/>
        <v>1-2</v>
      </c>
      <c r="U25" s="198" t="str">
        <f t="shared" si="5"/>
        <v>201  ФСК</v>
      </c>
      <c r="V25" s="198">
        <f t="shared" si="6"/>
        <v>6</v>
      </c>
      <c r="W25" s="351" t="s">
        <v>72</v>
      </c>
      <c r="X25" s="351"/>
      <c r="Y25" s="351"/>
      <c r="Z25" s="198">
        <f t="shared" si="7"/>
        <v>6</v>
      </c>
      <c r="AA25" s="199">
        <f t="shared" si="8"/>
        <v>8</v>
      </c>
      <c r="AB25" s="199">
        <f t="shared" si="9"/>
        <v>3</v>
      </c>
      <c r="AC25" s="199">
        <f t="shared" si="10"/>
        <v>23</v>
      </c>
      <c r="AD25" s="196"/>
      <c r="AE25" s="200">
        <v>45406</v>
      </c>
      <c r="AF25" s="201" t="str">
        <f t="shared" si="11"/>
        <v>1-2</v>
      </c>
      <c r="AG25" s="201" t="str">
        <f t="shared" si="12"/>
        <v>201  ФСК</v>
      </c>
      <c r="AH25" s="201">
        <f t="shared" si="13"/>
        <v>6</v>
      </c>
      <c r="AI25" s="351" t="s">
        <v>73</v>
      </c>
      <c r="AJ25" s="351"/>
      <c r="AK25" s="351"/>
      <c r="AL25" s="201">
        <f t="shared" si="14"/>
        <v>6</v>
      </c>
      <c r="AM25" s="202">
        <f t="shared" si="15"/>
        <v>8</v>
      </c>
      <c r="AN25" s="202">
        <f t="shared" si="16"/>
        <v>4</v>
      </c>
      <c r="AO25" s="203">
        <f t="shared" si="17"/>
        <v>24</v>
      </c>
      <c r="AP25" s="204">
        <f t="shared" si="18"/>
        <v>70</v>
      </c>
      <c r="AQ25" s="205"/>
      <c r="AR25" s="68"/>
      <c r="AS25" s="206"/>
      <c r="AT25" s="206"/>
      <c r="AU25" s="207"/>
      <c r="AV25" s="70"/>
      <c r="AW25" s="207"/>
      <c r="AX25" s="208"/>
      <c r="AY25" s="209"/>
      <c r="AZ25" s="210"/>
      <c r="BA25" s="211"/>
      <c r="BB25" s="212"/>
      <c r="BC25" s="213"/>
      <c r="BD25" s="206"/>
      <c r="BE25" s="206"/>
      <c r="BF25" s="77"/>
      <c r="BG25" s="77"/>
      <c r="BH25" s="78"/>
    </row>
    <row r="26" spans="1:60" s="79" customFormat="1" ht="60" customHeight="1">
      <c r="A26" s="344">
        <v>3</v>
      </c>
      <c r="B26" s="215" t="s">
        <v>74</v>
      </c>
      <c r="C26" s="216" t="s">
        <v>45</v>
      </c>
      <c r="D26" s="217" t="s">
        <v>75</v>
      </c>
      <c r="E26" s="218">
        <v>3</v>
      </c>
      <c r="F26" s="218">
        <v>1</v>
      </c>
      <c r="G26" s="154">
        <v>45329</v>
      </c>
      <c r="H26" s="219" t="s">
        <v>47</v>
      </c>
      <c r="I26" s="220">
        <v>110</v>
      </c>
      <c r="J26" s="220">
        <f t="shared" si="26"/>
        <v>6</v>
      </c>
      <c r="K26" s="346" t="s">
        <v>48</v>
      </c>
      <c r="L26" s="346"/>
      <c r="M26" s="346"/>
      <c r="N26" s="221">
        <v>6</v>
      </c>
      <c r="O26" s="221">
        <f t="shared" si="1"/>
        <v>8</v>
      </c>
      <c r="P26" s="221">
        <f t="shared" si="2"/>
        <v>3</v>
      </c>
      <c r="Q26" s="221">
        <f t="shared" si="3"/>
        <v>23</v>
      </c>
      <c r="R26" s="222"/>
      <c r="S26" s="223">
        <v>45371</v>
      </c>
      <c r="T26" s="224" t="str">
        <f t="shared" si="4"/>
        <v>3-4</v>
      </c>
      <c r="U26" s="224">
        <f t="shared" si="5"/>
        <v>110</v>
      </c>
      <c r="V26" s="224">
        <f t="shared" si="6"/>
        <v>6</v>
      </c>
      <c r="W26" s="350" t="s">
        <v>72</v>
      </c>
      <c r="X26" s="350"/>
      <c r="Y26" s="350"/>
      <c r="Z26" s="225">
        <f t="shared" si="7"/>
        <v>6</v>
      </c>
      <c r="AA26" s="226">
        <f t="shared" si="8"/>
        <v>8</v>
      </c>
      <c r="AB26" s="226">
        <f t="shared" si="9"/>
        <v>3</v>
      </c>
      <c r="AC26" s="226">
        <f t="shared" si="10"/>
        <v>23</v>
      </c>
      <c r="AD26" s="227"/>
      <c r="AE26" s="228">
        <v>45414</v>
      </c>
      <c r="AF26" s="229" t="str">
        <f t="shared" si="11"/>
        <v>3-4</v>
      </c>
      <c r="AG26" s="229">
        <f t="shared" si="12"/>
        <v>110</v>
      </c>
      <c r="AH26" s="229">
        <f t="shared" si="13"/>
        <v>6</v>
      </c>
      <c r="AI26" s="350" t="s">
        <v>73</v>
      </c>
      <c r="AJ26" s="350"/>
      <c r="AK26" s="350"/>
      <c r="AL26" s="156">
        <f t="shared" si="14"/>
        <v>6</v>
      </c>
      <c r="AM26" s="230">
        <f t="shared" si="15"/>
        <v>8</v>
      </c>
      <c r="AN26" s="230">
        <f t="shared" si="16"/>
        <v>4</v>
      </c>
      <c r="AO26" s="231">
        <f t="shared" si="17"/>
        <v>24</v>
      </c>
      <c r="AP26" s="232">
        <f t="shared" si="18"/>
        <v>70</v>
      </c>
      <c r="AQ26" s="205"/>
      <c r="AR26" s="68"/>
      <c r="AS26" s="206"/>
      <c r="AT26" s="206"/>
      <c r="AU26" s="207"/>
      <c r="AV26" s="70"/>
      <c r="AW26" s="207"/>
      <c r="AX26" s="208"/>
      <c r="AY26" s="209"/>
      <c r="AZ26" s="210"/>
      <c r="BA26" s="211"/>
      <c r="BB26" s="212"/>
      <c r="BC26" s="213"/>
      <c r="BD26" s="206"/>
      <c r="BE26" s="206"/>
      <c r="BF26" s="77"/>
      <c r="BG26" s="77"/>
      <c r="BH26" s="78"/>
    </row>
    <row r="27" spans="1:60" s="79" customFormat="1" ht="60" customHeight="1">
      <c r="A27" s="233">
        <v>3</v>
      </c>
      <c r="B27" s="234" t="s">
        <v>76</v>
      </c>
      <c r="C27" s="82" t="s">
        <v>45</v>
      </c>
      <c r="D27" s="235" t="s">
        <v>77</v>
      </c>
      <c r="E27" s="236">
        <v>3</v>
      </c>
      <c r="F27" s="236">
        <v>1</v>
      </c>
      <c r="G27" s="237">
        <v>45336</v>
      </c>
      <c r="H27" s="139" t="s">
        <v>47</v>
      </c>
      <c r="I27" s="238">
        <v>204</v>
      </c>
      <c r="J27" s="238">
        <f t="shared" si="26"/>
        <v>6</v>
      </c>
      <c r="K27" s="346" t="s">
        <v>48</v>
      </c>
      <c r="L27" s="346"/>
      <c r="M27" s="346"/>
      <c r="N27" s="239">
        <v>6</v>
      </c>
      <c r="O27" s="239">
        <f t="shared" si="1"/>
        <v>8</v>
      </c>
      <c r="P27" s="239">
        <f t="shared" si="2"/>
        <v>3</v>
      </c>
      <c r="Q27" s="239">
        <f t="shared" si="3"/>
        <v>23</v>
      </c>
      <c r="R27" s="240"/>
      <c r="S27" s="241">
        <v>45364</v>
      </c>
      <c r="T27" s="142" t="str">
        <f t="shared" si="4"/>
        <v>3-4</v>
      </c>
      <c r="U27" s="142">
        <f t="shared" si="5"/>
        <v>204</v>
      </c>
      <c r="V27" s="242">
        <f t="shared" si="6"/>
        <v>6</v>
      </c>
      <c r="W27" s="349" t="s">
        <v>72</v>
      </c>
      <c r="X27" s="349"/>
      <c r="Y27" s="349"/>
      <c r="Z27" s="142">
        <f t="shared" si="7"/>
        <v>6</v>
      </c>
      <c r="AA27" s="243">
        <f t="shared" si="8"/>
        <v>8</v>
      </c>
      <c r="AB27" s="243">
        <f t="shared" si="9"/>
        <v>3</v>
      </c>
      <c r="AC27" s="243">
        <f t="shared" si="10"/>
        <v>23</v>
      </c>
      <c r="AD27" s="240"/>
      <c r="AE27" s="103">
        <v>45406</v>
      </c>
      <c r="AF27" s="143" t="str">
        <f t="shared" si="11"/>
        <v>3-4</v>
      </c>
      <c r="AG27" s="143">
        <f t="shared" si="12"/>
        <v>204</v>
      </c>
      <c r="AH27" s="143">
        <f t="shared" si="13"/>
        <v>6</v>
      </c>
      <c r="AI27" s="349" t="s">
        <v>73</v>
      </c>
      <c r="AJ27" s="349"/>
      <c r="AK27" s="349"/>
      <c r="AL27" s="229">
        <f t="shared" si="14"/>
        <v>6</v>
      </c>
      <c r="AM27" s="244">
        <f t="shared" si="15"/>
        <v>8</v>
      </c>
      <c r="AN27" s="244">
        <f t="shared" si="16"/>
        <v>4</v>
      </c>
      <c r="AO27" s="245">
        <f t="shared" si="17"/>
        <v>24</v>
      </c>
      <c r="AP27" s="246">
        <f t="shared" si="18"/>
        <v>70</v>
      </c>
      <c r="AQ27" s="205"/>
      <c r="AR27" s="68"/>
      <c r="AS27" s="206"/>
      <c r="AT27" s="206"/>
      <c r="AU27" s="207"/>
      <c r="AV27" s="70"/>
      <c r="AW27" s="207"/>
      <c r="AX27" s="208"/>
      <c r="AY27" s="209"/>
      <c r="AZ27" s="210"/>
      <c r="BA27" s="211"/>
      <c r="BB27" s="212"/>
      <c r="BC27" s="213"/>
      <c r="BD27" s="206"/>
      <c r="BE27" s="206"/>
      <c r="BF27" s="77"/>
      <c r="BG27" s="77"/>
      <c r="BH27" s="78"/>
    </row>
    <row r="28" spans="1:60" s="79" customFormat="1" ht="60" customHeight="1">
      <c r="A28" s="247">
        <v>4</v>
      </c>
      <c r="B28" s="248" t="s">
        <v>78</v>
      </c>
      <c r="C28" s="82" t="s">
        <v>65</v>
      </c>
      <c r="D28" s="235" t="s">
        <v>60</v>
      </c>
      <c r="E28" s="249">
        <v>3</v>
      </c>
      <c r="F28" s="249">
        <v>1</v>
      </c>
      <c r="G28" s="237">
        <v>45336</v>
      </c>
      <c r="H28" s="250" t="s">
        <v>55</v>
      </c>
      <c r="I28" s="251">
        <v>102</v>
      </c>
      <c r="J28" s="251">
        <f t="shared" si="26"/>
        <v>6</v>
      </c>
      <c r="K28" s="346" t="s">
        <v>48</v>
      </c>
      <c r="L28" s="346"/>
      <c r="M28" s="346"/>
      <c r="N28" s="252">
        <v>6</v>
      </c>
      <c r="O28" s="252">
        <f t="shared" si="1"/>
        <v>8</v>
      </c>
      <c r="P28" s="252">
        <f t="shared" si="2"/>
        <v>3</v>
      </c>
      <c r="Q28" s="252">
        <f t="shared" si="3"/>
        <v>23</v>
      </c>
      <c r="R28" s="227"/>
      <c r="S28" s="241">
        <v>45364</v>
      </c>
      <c r="T28" s="225" t="str">
        <f t="shared" si="4"/>
        <v>5-6</v>
      </c>
      <c r="U28" s="225">
        <f t="shared" si="5"/>
        <v>102</v>
      </c>
      <c r="V28" s="142">
        <f t="shared" si="6"/>
        <v>6</v>
      </c>
      <c r="W28" s="349" t="s">
        <v>72</v>
      </c>
      <c r="X28" s="349"/>
      <c r="Y28" s="349"/>
      <c r="Z28" s="142">
        <f t="shared" si="7"/>
        <v>6</v>
      </c>
      <c r="AA28" s="243">
        <f t="shared" si="8"/>
        <v>8</v>
      </c>
      <c r="AB28" s="243">
        <f t="shared" si="9"/>
        <v>3</v>
      </c>
      <c r="AC28" s="243">
        <f t="shared" si="10"/>
        <v>23</v>
      </c>
      <c r="AD28" s="240"/>
      <c r="AE28" s="103">
        <v>45406</v>
      </c>
      <c r="AF28" s="143" t="str">
        <f t="shared" si="11"/>
        <v>5-6</v>
      </c>
      <c r="AG28" s="143">
        <f t="shared" si="12"/>
        <v>102</v>
      </c>
      <c r="AH28" s="143">
        <f t="shared" si="13"/>
        <v>6</v>
      </c>
      <c r="AI28" s="349" t="s">
        <v>73</v>
      </c>
      <c r="AJ28" s="349"/>
      <c r="AK28" s="349"/>
      <c r="AL28" s="143">
        <f t="shared" si="14"/>
        <v>6</v>
      </c>
      <c r="AM28" s="253">
        <f t="shared" si="15"/>
        <v>8</v>
      </c>
      <c r="AN28" s="253">
        <f t="shared" si="16"/>
        <v>4</v>
      </c>
      <c r="AO28" s="254">
        <f t="shared" si="17"/>
        <v>24</v>
      </c>
      <c r="AP28" s="255">
        <f t="shared" si="18"/>
        <v>70</v>
      </c>
      <c r="AQ28" s="205"/>
      <c r="AR28" s="68"/>
      <c r="AS28" s="206"/>
      <c r="AT28" s="206"/>
      <c r="AU28" s="207"/>
      <c r="AV28" s="70"/>
      <c r="AW28" s="207"/>
      <c r="AX28" s="208"/>
      <c r="AY28" s="209"/>
      <c r="AZ28" s="210"/>
      <c r="BA28" s="211"/>
      <c r="BB28" s="212"/>
      <c r="BC28" s="213"/>
      <c r="BD28" s="206"/>
      <c r="BE28" s="206"/>
      <c r="BF28" s="77"/>
      <c r="BG28" s="77"/>
      <c r="BH28" s="78"/>
    </row>
    <row r="29" spans="1:60" s="79" customFormat="1" ht="60" customHeight="1">
      <c r="A29" s="247">
        <v>5</v>
      </c>
      <c r="B29" s="215" t="s">
        <v>79</v>
      </c>
      <c r="C29" s="216" t="s">
        <v>65</v>
      </c>
      <c r="D29" s="256" t="s">
        <v>80</v>
      </c>
      <c r="E29" s="236">
        <v>3</v>
      </c>
      <c r="F29" s="236">
        <v>1</v>
      </c>
      <c r="G29" s="257">
        <v>45337</v>
      </c>
      <c r="H29" s="258" t="s">
        <v>47</v>
      </c>
      <c r="I29" s="259">
        <v>311</v>
      </c>
      <c r="J29" s="259">
        <f t="shared" si="26"/>
        <v>6</v>
      </c>
      <c r="K29" s="346" t="s">
        <v>48</v>
      </c>
      <c r="L29" s="346"/>
      <c r="M29" s="346"/>
      <c r="N29" s="260">
        <v>6</v>
      </c>
      <c r="O29" s="260">
        <f t="shared" si="1"/>
        <v>8</v>
      </c>
      <c r="P29" s="260">
        <f t="shared" si="2"/>
        <v>3</v>
      </c>
      <c r="Q29" s="260">
        <f t="shared" si="3"/>
        <v>23</v>
      </c>
      <c r="R29" s="261"/>
      <c r="S29" s="262">
        <v>45365</v>
      </c>
      <c r="T29" s="258" t="s">
        <v>47</v>
      </c>
      <c r="U29" s="242">
        <f t="shared" si="5"/>
        <v>311</v>
      </c>
      <c r="V29" s="225">
        <f t="shared" si="6"/>
        <v>6</v>
      </c>
      <c r="W29" s="349" t="s">
        <v>72</v>
      </c>
      <c r="X29" s="349"/>
      <c r="Y29" s="349"/>
      <c r="Z29" s="225">
        <f t="shared" si="7"/>
        <v>6</v>
      </c>
      <c r="AA29" s="226">
        <f t="shared" si="8"/>
        <v>8</v>
      </c>
      <c r="AB29" s="226">
        <f t="shared" si="9"/>
        <v>3</v>
      </c>
      <c r="AC29" s="226">
        <f t="shared" si="10"/>
        <v>23</v>
      </c>
      <c r="AD29" s="227"/>
      <c r="AE29" s="228">
        <v>45407</v>
      </c>
      <c r="AF29" s="250" t="s">
        <v>47</v>
      </c>
      <c r="AG29" s="229">
        <f t="shared" si="12"/>
        <v>311</v>
      </c>
      <c r="AH29" s="229">
        <f t="shared" si="13"/>
        <v>6</v>
      </c>
      <c r="AI29" s="349" t="s">
        <v>73</v>
      </c>
      <c r="AJ29" s="349"/>
      <c r="AK29" s="349"/>
      <c r="AL29" s="229">
        <f t="shared" si="14"/>
        <v>6</v>
      </c>
      <c r="AM29" s="244">
        <f t="shared" si="15"/>
        <v>8</v>
      </c>
      <c r="AN29" s="244">
        <f t="shared" si="16"/>
        <v>4</v>
      </c>
      <c r="AO29" s="245">
        <f t="shared" si="17"/>
        <v>24</v>
      </c>
      <c r="AP29" s="232">
        <f t="shared" si="18"/>
        <v>70</v>
      </c>
      <c r="AQ29" s="205"/>
      <c r="AR29" s="68"/>
      <c r="AS29" s="206"/>
      <c r="AT29" s="206"/>
      <c r="AU29" s="207"/>
      <c r="AV29" s="70"/>
      <c r="AW29" s="207"/>
      <c r="AX29" s="208"/>
      <c r="AY29" s="209"/>
      <c r="AZ29" s="210"/>
      <c r="BA29" s="211"/>
      <c r="BB29" s="212"/>
      <c r="BC29" s="213"/>
      <c r="BD29" s="206"/>
      <c r="BE29" s="206"/>
      <c r="BF29" s="77"/>
      <c r="BG29" s="77"/>
      <c r="BH29" s="78"/>
    </row>
    <row r="30" spans="1:60" s="79" customFormat="1" ht="60" customHeight="1">
      <c r="A30" s="263">
        <v>6</v>
      </c>
      <c r="B30" s="248" t="s">
        <v>81</v>
      </c>
      <c r="C30" s="82" t="s">
        <v>45</v>
      </c>
      <c r="D30" s="235" t="s">
        <v>77</v>
      </c>
      <c r="E30" s="249">
        <v>3</v>
      </c>
      <c r="F30" s="249">
        <v>1</v>
      </c>
      <c r="G30" s="237">
        <v>45337</v>
      </c>
      <c r="H30" s="139" t="s">
        <v>67</v>
      </c>
      <c r="I30" s="238" t="s">
        <v>82</v>
      </c>
      <c r="J30" s="238">
        <f t="shared" si="26"/>
        <v>6</v>
      </c>
      <c r="K30" s="346" t="s">
        <v>48</v>
      </c>
      <c r="L30" s="346"/>
      <c r="M30" s="346"/>
      <c r="N30" s="239">
        <v>6</v>
      </c>
      <c r="O30" s="239">
        <f t="shared" si="1"/>
        <v>8</v>
      </c>
      <c r="P30" s="239">
        <f t="shared" si="2"/>
        <v>3</v>
      </c>
      <c r="Q30" s="239">
        <f t="shared" si="3"/>
        <v>23</v>
      </c>
      <c r="R30" s="240"/>
      <c r="S30" s="262">
        <v>45365</v>
      </c>
      <c r="T30" s="142" t="str">
        <f>H30</f>
        <v>1-2</v>
      </c>
      <c r="U30" s="142" t="str">
        <f t="shared" si="5"/>
        <v>107,  111</v>
      </c>
      <c r="V30" s="142">
        <f t="shared" si="6"/>
        <v>6</v>
      </c>
      <c r="W30" s="349" t="s">
        <v>72</v>
      </c>
      <c r="X30" s="349"/>
      <c r="Y30" s="349"/>
      <c r="Z30" s="142">
        <f t="shared" si="7"/>
        <v>6</v>
      </c>
      <c r="AA30" s="243">
        <f t="shared" si="8"/>
        <v>8</v>
      </c>
      <c r="AB30" s="243">
        <f t="shared" si="9"/>
        <v>3</v>
      </c>
      <c r="AC30" s="243">
        <f t="shared" si="10"/>
        <v>23</v>
      </c>
      <c r="AD30" s="240"/>
      <c r="AE30" s="103">
        <v>45407</v>
      </c>
      <c r="AF30" s="143" t="str">
        <f>H30</f>
        <v>1-2</v>
      </c>
      <c r="AG30" s="143" t="str">
        <f t="shared" si="12"/>
        <v>107,  111</v>
      </c>
      <c r="AH30" s="143">
        <f t="shared" si="13"/>
        <v>6</v>
      </c>
      <c r="AI30" s="349" t="s">
        <v>73</v>
      </c>
      <c r="AJ30" s="349"/>
      <c r="AK30" s="349"/>
      <c r="AL30" s="264">
        <f t="shared" si="14"/>
        <v>6</v>
      </c>
      <c r="AM30" s="265">
        <f t="shared" si="15"/>
        <v>8</v>
      </c>
      <c r="AN30" s="265">
        <f t="shared" si="16"/>
        <v>4</v>
      </c>
      <c r="AO30" s="266">
        <f t="shared" si="17"/>
        <v>24</v>
      </c>
      <c r="AP30" s="267">
        <f t="shared" si="18"/>
        <v>70</v>
      </c>
      <c r="AQ30" s="205"/>
      <c r="AR30" s="68"/>
      <c r="AS30" s="206"/>
      <c r="AT30" s="206"/>
      <c r="AU30" s="207"/>
      <c r="AV30" s="70"/>
      <c r="AW30" s="207"/>
      <c r="AX30" s="208"/>
      <c r="AY30" s="209"/>
      <c r="AZ30" s="210"/>
      <c r="BA30" s="211"/>
      <c r="BB30" s="212"/>
      <c r="BC30" s="213"/>
      <c r="BD30" s="206"/>
      <c r="BE30" s="206"/>
      <c r="BF30" s="77"/>
      <c r="BG30" s="77"/>
      <c r="BH30" s="78"/>
    </row>
    <row r="31" spans="1:60" s="79" customFormat="1" ht="60" customHeight="1">
      <c r="A31" s="268">
        <v>7</v>
      </c>
      <c r="B31" s="269" t="s">
        <v>83</v>
      </c>
      <c r="C31" s="270" t="s">
        <v>65</v>
      </c>
      <c r="D31" s="271" t="s">
        <v>84</v>
      </c>
      <c r="E31" s="218">
        <v>3</v>
      </c>
      <c r="F31" s="218">
        <v>1</v>
      </c>
      <c r="G31" s="154">
        <v>45338</v>
      </c>
      <c r="H31" s="258" t="s">
        <v>47</v>
      </c>
      <c r="I31" s="220">
        <v>206</v>
      </c>
      <c r="J31" s="220">
        <v>6</v>
      </c>
      <c r="K31" s="346" t="s">
        <v>48</v>
      </c>
      <c r="L31" s="346"/>
      <c r="M31" s="346"/>
      <c r="N31" s="221">
        <v>6</v>
      </c>
      <c r="O31" s="221">
        <f t="shared" si="1"/>
        <v>8</v>
      </c>
      <c r="P31" s="221">
        <f t="shared" si="2"/>
        <v>3</v>
      </c>
      <c r="Q31" s="221">
        <f t="shared" si="3"/>
        <v>23</v>
      </c>
      <c r="R31" s="222"/>
      <c r="S31" s="241">
        <v>45366</v>
      </c>
      <c r="T31" s="219" t="s">
        <v>67</v>
      </c>
      <c r="U31" s="224">
        <f t="shared" si="5"/>
        <v>206</v>
      </c>
      <c r="V31" s="224">
        <f t="shared" si="6"/>
        <v>6</v>
      </c>
      <c r="W31" s="346" t="s">
        <v>72</v>
      </c>
      <c r="X31" s="346"/>
      <c r="Y31" s="346"/>
      <c r="Z31" s="224">
        <f t="shared" si="7"/>
        <v>6</v>
      </c>
      <c r="AA31" s="272">
        <f t="shared" si="8"/>
        <v>8</v>
      </c>
      <c r="AB31" s="272">
        <f t="shared" si="9"/>
        <v>3</v>
      </c>
      <c r="AC31" s="272">
        <f t="shared" si="10"/>
        <v>23</v>
      </c>
      <c r="AD31" s="222"/>
      <c r="AE31" s="155">
        <v>45415</v>
      </c>
      <c r="AF31" s="219" t="s">
        <v>67</v>
      </c>
      <c r="AG31" s="156">
        <f t="shared" si="12"/>
        <v>206</v>
      </c>
      <c r="AH31" s="156">
        <f t="shared" si="13"/>
        <v>6</v>
      </c>
      <c r="AI31" s="346" t="s">
        <v>73</v>
      </c>
      <c r="AJ31" s="346"/>
      <c r="AK31" s="346"/>
      <c r="AL31" s="143">
        <f t="shared" si="14"/>
        <v>6</v>
      </c>
      <c r="AM31" s="253">
        <f t="shared" si="15"/>
        <v>8</v>
      </c>
      <c r="AN31" s="253">
        <f t="shared" si="16"/>
        <v>4</v>
      </c>
      <c r="AO31" s="254">
        <f t="shared" si="17"/>
        <v>24</v>
      </c>
      <c r="AP31" s="255">
        <f t="shared" si="18"/>
        <v>70</v>
      </c>
      <c r="AQ31" s="205"/>
      <c r="AR31" s="68"/>
      <c r="AS31" s="206"/>
      <c r="AT31" s="206"/>
      <c r="AU31" s="207"/>
      <c r="AV31" s="70"/>
      <c r="AW31" s="207"/>
      <c r="AX31" s="208"/>
      <c r="AY31" s="209"/>
      <c r="AZ31" s="210"/>
      <c r="BA31" s="211"/>
      <c r="BB31" s="212"/>
      <c r="BC31" s="213"/>
      <c r="BD31" s="206"/>
      <c r="BE31" s="206"/>
      <c r="BF31" s="77"/>
      <c r="BG31" s="77"/>
      <c r="BH31" s="78"/>
    </row>
    <row r="32" spans="1:60" s="79" customFormat="1" ht="95.25" customHeight="1">
      <c r="A32" s="273">
        <v>8</v>
      </c>
      <c r="B32" s="274" t="s">
        <v>85</v>
      </c>
      <c r="C32" s="275" t="s">
        <v>45</v>
      </c>
      <c r="D32" s="276"/>
      <c r="E32" s="277">
        <v>3</v>
      </c>
      <c r="F32" s="277">
        <v>1</v>
      </c>
      <c r="G32" s="345" t="s">
        <v>86</v>
      </c>
      <c r="H32" s="345"/>
      <c r="I32" s="345"/>
      <c r="J32" s="345"/>
      <c r="K32" s="345"/>
      <c r="L32" s="345"/>
      <c r="M32" s="345"/>
      <c r="N32" s="345"/>
      <c r="O32" s="278">
        <v>20</v>
      </c>
      <c r="P32" s="278">
        <v>3</v>
      </c>
      <c r="Q32" s="279">
        <f t="shared" si="3"/>
        <v>23</v>
      </c>
      <c r="R32" s="280"/>
      <c r="S32" s="347" t="s">
        <v>87</v>
      </c>
      <c r="T32" s="347"/>
      <c r="U32" s="347"/>
      <c r="V32" s="347"/>
      <c r="W32" s="347"/>
      <c r="X32" s="347"/>
      <c r="Y32" s="347"/>
      <c r="Z32" s="347"/>
      <c r="AA32" s="281">
        <v>20</v>
      </c>
      <c r="AB32" s="281">
        <v>3</v>
      </c>
      <c r="AC32" s="282">
        <f t="shared" si="10"/>
        <v>23</v>
      </c>
      <c r="AD32" s="283"/>
      <c r="AE32" s="348" t="s">
        <v>88</v>
      </c>
      <c r="AF32" s="348"/>
      <c r="AG32" s="348"/>
      <c r="AH32" s="348"/>
      <c r="AI32" s="348"/>
      <c r="AJ32" s="348"/>
      <c r="AK32" s="348"/>
      <c r="AL32" s="348"/>
      <c r="AM32" s="284">
        <v>20</v>
      </c>
      <c r="AN32" s="284">
        <v>4</v>
      </c>
      <c r="AO32" s="285">
        <f t="shared" si="17"/>
        <v>24</v>
      </c>
      <c r="AP32" s="286">
        <f t="shared" si="18"/>
        <v>70</v>
      </c>
      <c r="AQ32" s="205"/>
      <c r="AR32" s="68"/>
      <c r="AS32" s="206"/>
      <c r="AT32" s="206"/>
      <c r="AU32" s="207"/>
      <c r="AV32" s="70"/>
      <c r="AW32" s="207"/>
      <c r="AX32" s="208"/>
      <c r="AY32" s="209"/>
      <c r="AZ32" s="210"/>
      <c r="BA32" s="211"/>
      <c r="BB32" s="212"/>
      <c r="BC32" s="213"/>
      <c r="BD32" s="206"/>
      <c r="BE32" s="206"/>
      <c r="BF32" s="77"/>
      <c r="BG32" s="77"/>
      <c r="BH32" s="78"/>
    </row>
    <row r="33" spans="1:60" s="79" customFormat="1" ht="95.25" customHeight="1">
      <c r="A33" s="287">
        <v>1</v>
      </c>
      <c r="B33" s="189" t="s">
        <v>68</v>
      </c>
      <c r="C33" s="190" t="s">
        <v>69</v>
      </c>
      <c r="D33" s="191" t="s">
        <v>70</v>
      </c>
      <c r="E33" s="192">
        <v>3</v>
      </c>
      <c r="F33" s="192">
        <v>2</v>
      </c>
      <c r="G33" s="193">
        <v>45330</v>
      </c>
      <c r="H33" s="288" t="s">
        <v>47</v>
      </c>
      <c r="I33" s="194" t="s">
        <v>89</v>
      </c>
      <c r="J33" s="194">
        <f aca="true" t="shared" si="33" ref="J33:J38">$AU$4</f>
        <v>6</v>
      </c>
      <c r="K33" s="351" t="s">
        <v>48</v>
      </c>
      <c r="L33" s="351"/>
      <c r="M33" s="351"/>
      <c r="N33" s="195">
        <v>6</v>
      </c>
      <c r="O33" s="195">
        <f aca="true" t="shared" si="34" ref="O33:O38">$AV$4</f>
        <v>8</v>
      </c>
      <c r="P33" s="195">
        <f aca="true" t="shared" si="35" ref="P33:P38">$AW$4</f>
        <v>3</v>
      </c>
      <c r="Q33" s="195">
        <f t="shared" si="3"/>
        <v>23</v>
      </c>
      <c r="R33" s="196"/>
      <c r="S33" s="197">
        <v>45365</v>
      </c>
      <c r="T33" s="198" t="str">
        <f aca="true" t="shared" si="36" ref="T33:T38">H33</f>
        <v>3-4</v>
      </c>
      <c r="U33" s="198" t="str">
        <f aca="true" t="shared" si="37" ref="U33:U38">I33</f>
        <v>311  ФСК</v>
      </c>
      <c r="V33" s="198">
        <f aca="true" t="shared" si="38" ref="V33:V38">J33</f>
        <v>6</v>
      </c>
      <c r="W33" s="351" t="s">
        <v>72</v>
      </c>
      <c r="X33" s="351"/>
      <c r="Y33" s="351"/>
      <c r="Z33" s="198">
        <f aca="true" t="shared" si="39" ref="Z33:Z38">N33</f>
        <v>6</v>
      </c>
      <c r="AA33" s="199">
        <f aca="true" t="shared" si="40" ref="AA33:AA38">$AV$4</f>
        <v>8</v>
      </c>
      <c r="AB33" s="199">
        <f aca="true" t="shared" si="41" ref="AB33:AB38">$AW$4</f>
        <v>3</v>
      </c>
      <c r="AC33" s="199">
        <f t="shared" si="10"/>
        <v>23</v>
      </c>
      <c r="AD33" s="196"/>
      <c r="AE33" s="200">
        <v>45414</v>
      </c>
      <c r="AF33" s="201" t="str">
        <f aca="true" t="shared" si="42" ref="AF33:AF38">H33</f>
        <v>3-4</v>
      </c>
      <c r="AG33" s="201" t="str">
        <f aca="true" t="shared" si="43" ref="AG33:AG38">I33</f>
        <v>311  ФСК</v>
      </c>
      <c r="AH33" s="201">
        <f aca="true" t="shared" si="44" ref="AH33:AH38">J33</f>
        <v>6</v>
      </c>
      <c r="AI33" s="351" t="s">
        <v>73</v>
      </c>
      <c r="AJ33" s="351"/>
      <c r="AK33" s="351"/>
      <c r="AL33" s="201">
        <f aca="true" t="shared" si="45" ref="AL33:AL38">Z33</f>
        <v>6</v>
      </c>
      <c r="AM33" s="202">
        <f aca="true" t="shared" si="46" ref="AM33:AM38">$AV$4</f>
        <v>8</v>
      </c>
      <c r="AN33" s="202">
        <f aca="true" t="shared" si="47" ref="AN33:AN38">$AW$4+1</f>
        <v>4</v>
      </c>
      <c r="AO33" s="203">
        <f t="shared" si="17"/>
        <v>24</v>
      </c>
      <c r="AP33" s="204">
        <f t="shared" si="18"/>
        <v>70</v>
      </c>
      <c r="AQ33" s="205"/>
      <c r="AR33" s="68"/>
      <c r="AS33" s="206"/>
      <c r="AT33" s="206"/>
      <c r="AU33" s="207"/>
      <c r="AV33" s="70"/>
      <c r="AW33" s="207"/>
      <c r="AX33" s="208"/>
      <c r="AY33" s="209"/>
      <c r="AZ33" s="210"/>
      <c r="BA33" s="211"/>
      <c r="BB33" s="212"/>
      <c r="BC33" s="213"/>
      <c r="BD33" s="206"/>
      <c r="BE33" s="206"/>
      <c r="BF33" s="77"/>
      <c r="BG33" s="77"/>
      <c r="BH33" s="78"/>
    </row>
    <row r="34" spans="1:60" s="79" customFormat="1" ht="60" customHeight="1">
      <c r="A34" s="233">
        <v>2</v>
      </c>
      <c r="B34" s="289" t="s">
        <v>74</v>
      </c>
      <c r="C34" s="216" t="s">
        <v>45</v>
      </c>
      <c r="D34" s="217" t="s">
        <v>75</v>
      </c>
      <c r="E34" s="236">
        <v>3</v>
      </c>
      <c r="F34" s="236">
        <v>2</v>
      </c>
      <c r="G34" s="237">
        <v>45336</v>
      </c>
      <c r="H34" s="250" t="s">
        <v>47</v>
      </c>
      <c r="I34" s="251">
        <v>206</v>
      </c>
      <c r="J34" s="251">
        <f t="shared" si="33"/>
        <v>6</v>
      </c>
      <c r="K34" s="349" t="s">
        <v>48</v>
      </c>
      <c r="L34" s="349"/>
      <c r="M34" s="349"/>
      <c r="N34" s="252">
        <v>6</v>
      </c>
      <c r="O34" s="252">
        <f t="shared" si="34"/>
        <v>8</v>
      </c>
      <c r="P34" s="252">
        <f t="shared" si="35"/>
        <v>3</v>
      </c>
      <c r="Q34" s="252">
        <f t="shared" si="3"/>
        <v>23</v>
      </c>
      <c r="R34" s="227"/>
      <c r="S34" s="241">
        <v>45364</v>
      </c>
      <c r="T34" s="225" t="str">
        <f t="shared" si="36"/>
        <v>3-4</v>
      </c>
      <c r="U34" s="225">
        <f t="shared" si="37"/>
        <v>206</v>
      </c>
      <c r="V34" s="225">
        <f t="shared" si="38"/>
        <v>6</v>
      </c>
      <c r="W34" s="350" t="s">
        <v>72</v>
      </c>
      <c r="X34" s="350"/>
      <c r="Y34" s="350"/>
      <c r="Z34" s="225">
        <f t="shared" si="39"/>
        <v>6</v>
      </c>
      <c r="AA34" s="226">
        <f t="shared" si="40"/>
        <v>8</v>
      </c>
      <c r="AB34" s="226">
        <f t="shared" si="41"/>
        <v>3</v>
      </c>
      <c r="AC34" s="226">
        <f t="shared" si="10"/>
        <v>23</v>
      </c>
      <c r="AD34" s="227"/>
      <c r="AE34" s="103">
        <v>45406</v>
      </c>
      <c r="AF34" s="229" t="str">
        <f t="shared" si="42"/>
        <v>3-4</v>
      </c>
      <c r="AG34" s="229">
        <f t="shared" si="43"/>
        <v>206</v>
      </c>
      <c r="AH34" s="229">
        <f t="shared" si="44"/>
        <v>6</v>
      </c>
      <c r="AI34" s="350" t="s">
        <v>73</v>
      </c>
      <c r="AJ34" s="350"/>
      <c r="AK34" s="350"/>
      <c r="AL34" s="156">
        <f t="shared" si="45"/>
        <v>6</v>
      </c>
      <c r="AM34" s="230">
        <f t="shared" si="46"/>
        <v>8</v>
      </c>
      <c r="AN34" s="230">
        <f t="shared" si="47"/>
        <v>4</v>
      </c>
      <c r="AO34" s="231">
        <f t="shared" si="17"/>
        <v>24</v>
      </c>
      <c r="AP34" s="232">
        <f t="shared" si="18"/>
        <v>70</v>
      </c>
      <c r="AQ34" s="205"/>
      <c r="AR34" s="68"/>
      <c r="AS34" s="206"/>
      <c r="AT34" s="206"/>
      <c r="AU34" s="207"/>
      <c r="AV34" s="70"/>
      <c r="AW34" s="207"/>
      <c r="AX34" s="208"/>
      <c r="AY34" s="209"/>
      <c r="AZ34" s="210"/>
      <c r="BA34" s="211"/>
      <c r="BB34" s="212"/>
      <c r="BC34" s="213"/>
      <c r="BD34" s="206"/>
      <c r="BE34" s="206"/>
      <c r="BF34" s="77"/>
      <c r="BG34" s="77"/>
      <c r="BH34" s="78"/>
    </row>
    <row r="35" spans="1:60" s="79" customFormat="1" ht="60" customHeight="1">
      <c r="A35" s="233">
        <v>3</v>
      </c>
      <c r="B35" s="248" t="s">
        <v>76</v>
      </c>
      <c r="C35" s="82" t="s">
        <v>45</v>
      </c>
      <c r="D35" s="235" t="s">
        <v>77</v>
      </c>
      <c r="E35" s="249">
        <v>3</v>
      </c>
      <c r="F35" s="249">
        <v>2</v>
      </c>
      <c r="G35" s="154">
        <v>45329</v>
      </c>
      <c r="H35" s="139" t="s">
        <v>47</v>
      </c>
      <c r="I35" s="238">
        <v>204</v>
      </c>
      <c r="J35" s="238">
        <f t="shared" si="33"/>
        <v>6</v>
      </c>
      <c r="K35" s="346" t="s">
        <v>48</v>
      </c>
      <c r="L35" s="346"/>
      <c r="M35" s="346"/>
      <c r="N35" s="239">
        <v>6</v>
      </c>
      <c r="O35" s="239">
        <f t="shared" si="34"/>
        <v>8</v>
      </c>
      <c r="P35" s="239">
        <f t="shared" si="35"/>
        <v>3</v>
      </c>
      <c r="Q35" s="239">
        <f t="shared" si="3"/>
        <v>23</v>
      </c>
      <c r="R35" s="240"/>
      <c r="S35" s="223">
        <v>45371</v>
      </c>
      <c r="T35" s="142" t="str">
        <f t="shared" si="36"/>
        <v>3-4</v>
      </c>
      <c r="U35" s="142">
        <f t="shared" si="37"/>
        <v>204</v>
      </c>
      <c r="V35" s="142">
        <f t="shared" si="38"/>
        <v>6</v>
      </c>
      <c r="W35" s="349" t="s">
        <v>72</v>
      </c>
      <c r="X35" s="349"/>
      <c r="Y35" s="349"/>
      <c r="Z35" s="142">
        <f t="shared" si="39"/>
        <v>6</v>
      </c>
      <c r="AA35" s="243">
        <f t="shared" si="40"/>
        <v>8</v>
      </c>
      <c r="AB35" s="243">
        <f t="shared" si="41"/>
        <v>3</v>
      </c>
      <c r="AC35" s="243">
        <f t="shared" si="10"/>
        <v>23</v>
      </c>
      <c r="AD35" s="240"/>
      <c r="AE35" s="103">
        <v>45415</v>
      </c>
      <c r="AF35" s="143" t="str">
        <f t="shared" si="42"/>
        <v>3-4</v>
      </c>
      <c r="AG35" s="143">
        <f t="shared" si="43"/>
        <v>204</v>
      </c>
      <c r="AH35" s="143">
        <f t="shared" si="44"/>
        <v>6</v>
      </c>
      <c r="AI35" s="349" t="s">
        <v>73</v>
      </c>
      <c r="AJ35" s="349"/>
      <c r="AK35" s="349"/>
      <c r="AL35" s="229">
        <f t="shared" si="45"/>
        <v>6</v>
      </c>
      <c r="AM35" s="244">
        <f t="shared" si="46"/>
        <v>8</v>
      </c>
      <c r="AN35" s="244">
        <f t="shared" si="47"/>
        <v>4</v>
      </c>
      <c r="AO35" s="245">
        <f t="shared" si="17"/>
        <v>24</v>
      </c>
      <c r="AP35" s="232">
        <f t="shared" si="18"/>
        <v>70</v>
      </c>
      <c r="AQ35" s="205"/>
      <c r="AR35" s="68"/>
      <c r="AS35" s="206"/>
      <c r="AT35" s="206"/>
      <c r="AU35" s="207"/>
      <c r="AV35" s="70"/>
      <c r="AW35" s="207"/>
      <c r="AX35" s="208"/>
      <c r="AY35" s="209"/>
      <c r="AZ35" s="210"/>
      <c r="BA35" s="211"/>
      <c r="BB35" s="212"/>
      <c r="BC35" s="213"/>
      <c r="BD35" s="206"/>
      <c r="BE35" s="206"/>
      <c r="BF35" s="77"/>
      <c r="BG35" s="77"/>
      <c r="BH35" s="78"/>
    </row>
    <row r="36" spans="1:60" s="79" customFormat="1" ht="60" customHeight="1">
      <c r="A36" s="247">
        <v>4</v>
      </c>
      <c r="B36" s="215" t="s">
        <v>78</v>
      </c>
      <c r="C36" s="216" t="s">
        <v>65</v>
      </c>
      <c r="D36" s="256" t="s">
        <v>60</v>
      </c>
      <c r="E36" s="236">
        <v>3</v>
      </c>
      <c r="F36" s="236">
        <v>2</v>
      </c>
      <c r="G36" s="290">
        <v>45334</v>
      </c>
      <c r="H36" s="250" t="s">
        <v>55</v>
      </c>
      <c r="I36" s="251">
        <v>102</v>
      </c>
      <c r="J36" s="251">
        <f t="shared" si="33"/>
        <v>6</v>
      </c>
      <c r="K36" s="346" t="s">
        <v>48</v>
      </c>
      <c r="L36" s="346"/>
      <c r="M36" s="346"/>
      <c r="N36" s="252">
        <v>6</v>
      </c>
      <c r="O36" s="252">
        <f t="shared" si="34"/>
        <v>8</v>
      </c>
      <c r="P36" s="252">
        <f t="shared" si="35"/>
        <v>3</v>
      </c>
      <c r="Q36" s="252">
        <f t="shared" si="3"/>
        <v>23</v>
      </c>
      <c r="R36" s="227"/>
      <c r="S36" s="291">
        <v>45369</v>
      </c>
      <c r="T36" s="225" t="str">
        <f t="shared" si="36"/>
        <v>5-6</v>
      </c>
      <c r="U36" s="225">
        <f t="shared" si="37"/>
        <v>102</v>
      </c>
      <c r="V36" s="225">
        <f t="shared" si="38"/>
        <v>6</v>
      </c>
      <c r="W36" s="349" t="s">
        <v>72</v>
      </c>
      <c r="X36" s="349"/>
      <c r="Y36" s="349"/>
      <c r="Z36" s="225">
        <f t="shared" si="39"/>
        <v>6</v>
      </c>
      <c r="AA36" s="226">
        <f t="shared" si="40"/>
        <v>8</v>
      </c>
      <c r="AB36" s="226">
        <f t="shared" si="41"/>
        <v>3</v>
      </c>
      <c r="AC36" s="226">
        <f t="shared" si="10"/>
        <v>23</v>
      </c>
      <c r="AD36" s="227"/>
      <c r="AE36" s="228">
        <v>45418</v>
      </c>
      <c r="AF36" s="229" t="str">
        <f t="shared" si="42"/>
        <v>5-6</v>
      </c>
      <c r="AG36" s="229">
        <f t="shared" si="43"/>
        <v>102</v>
      </c>
      <c r="AH36" s="229">
        <f t="shared" si="44"/>
        <v>6</v>
      </c>
      <c r="AI36" s="349" t="s">
        <v>73</v>
      </c>
      <c r="AJ36" s="349"/>
      <c r="AK36" s="349"/>
      <c r="AL36" s="143">
        <f t="shared" si="45"/>
        <v>6</v>
      </c>
      <c r="AM36" s="253">
        <f t="shared" si="46"/>
        <v>8</v>
      </c>
      <c r="AN36" s="253">
        <f t="shared" si="47"/>
        <v>4</v>
      </c>
      <c r="AO36" s="254">
        <f t="shared" si="17"/>
        <v>24</v>
      </c>
      <c r="AP36" s="255">
        <f t="shared" si="18"/>
        <v>70</v>
      </c>
      <c r="AQ36" s="205"/>
      <c r="AR36" s="68"/>
      <c r="AS36" s="206"/>
      <c r="AT36" s="206"/>
      <c r="AU36" s="207"/>
      <c r="AV36" s="70"/>
      <c r="AW36" s="207"/>
      <c r="AX36" s="208"/>
      <c r="AY36" s="209"/>
      <c r="AZ36" s="210"/>
      <c r="BA36" s="211"/>
      <c r="BB36" s="212"/>
      <c r="BC36" s="213"/>
      <c r="BD36" s="206"/>
      <c r="BE36" s="206"/>
      <c r="BF36" s="77"/>
      <c r="BG36" s="77"/>
      <c r="BH36" s="78"/>
    </row>
    <row r="37" spans="1:60" s="79" customFormat="1" ht="60" customHeight="1">
      <c r="A37" s="247">
        <v>5</v>
      </c>
      <c r="B37" s="248" t="s">
        <v>79</v>
      </c>
      <c r="C37" s="82" t="s">
        <v>65</v>
      </c>
      <c r="D37" s="235" t="s">
        <v>80</v>
      </c>
      <c r="E37" s="249">
        <v>3</v>
      </c>
      <c r="F37" s="249">
        <v>2</v>
      </c>
      <c r="G37" s="237">
        <v>45336</v>
      </c>
      <c r="H37" s="139" t="s">
        <v>47</v>
      </c>
      <c r="I37" s="238">
        <v>103</v>
      </c>
      <c r="J37" s="238">
        <f t="shared" si="33"/>
        <v>6</v>
      </c>
      <c r="K37" s="346" t="s">
        <v>48</v>
      </c>
      <c r="L37" s="346"/>
      <c r="M37" s="346"/>
      <c r="N37" s="239">
        <v>6</v>
      </c>
      <c r="O37" s="239">
        <f t="shared" si="34"/>
        <v>8</v>
      </c>
      <c r="P37" s="239">
        <f t="shared" si="35"/>
        <v>3</v>
      </c>
      <c r="Q37" s="239">
        <f t="shared" si="3"/>
        <v>23</v>
      </c>
      <c r="R37" s="240"/>
      <c r="S37" s="241">
        <v>45371</v>
      </c>
      <c r="T37" s="142" t="str">
        <f t="shared" si="36"/>
        <v>3-4</v>
      </c>
      <c r="U37" s="142">
        <f t="shared" si="37"/>
        <v>103</v>
      </c>
      <c r="V37" s="142">
        <f t="shared" si="38"/>
        <v>6</v>
      </c>
      <c r="W37" s="349" t="s">
        <v>72</v>
      </c>
      <c r="X37" s="349"/>
      <c r="Y37" s="349"/>
      <c r="Z37" s="142">
        <f t="shared" si="39"/>
        <v>6</v>
      </c>
      <c r="AA37" s="243">
        <f t="shared" si="40"/>
        <v>8</v>
      </c>
      <c r="AB37" s="243">
        <f t="shared" si="41"/>
        <v>3</v>
      </c>
      <c r="AC37" s="243">
        <f t="shared" si="10"/>
        <v>23</v>
      </c>
      <c r="AD37" s="240"/>
      <c r="AE37" s="103">
        <v>45406</v>
      </c>
      <c r="AF37" s="143" t="str">
        <f t="shared" si="42"/>
        <v>3-4</v>
      </c>
      <c r="AG37" s="143">
        <f t="shared" si="43"/>
        <v>103</v>
      </c>
      <c r="AH37" s="143">
        <f t="shared" si="44"/>
        <v>6</v>
      </c>
      <c r="AI37" s="349" t="s">
        <v>73</v>
      </c>
      <c r="AJ37" s="349"/>
      <c r="AK37" s="349"/>
      <c r="AL37" s="229">
        <f t="shared" si="45"/>
        <v>6</v>
      </c>
      <c r="AM37" s="244">
        <f t="shared" si="46"/>
        <v>8</v>
      </c>
      <c r="AN37" s="244">
        <f t="shared" si="47"/>
        <v>4</v>
      </c>
      <c r="AO37" s="245">
        <f t="shared" si="17"/>
        <v>24</v>
      </c>
      <c r="AP37" s="267">
        <f t="shared" si="18"/>
        <v>70</v>
      </c>
      <c r="AQ37" s="205"/>
      <c r="AR37" s="68"/>
      <c r="AS37" s="206"/>
      <c r="AT37" s="206"/>
      <c r="AU37" s="207"/>
      <c r="AV37" s="70"/>
      <c r="AW37" s="207"/>
      <c r="AX37" s="208"/>
      <c r="AY37" s="209"/>
      <c r="AZ37" s="210"/>
      <c r="BA37" s="211"/>
      <c r="BB37" s="212"/>
      <c r="BC37" s="213"/>
      <c r="BD37" s="206"/>
      <c r="BE37" s="206"/>
      <c r="BF37" s="77"/>
      <c r="BG37" s="77"/>
      <c r="BH37" s="78"/>
    </row>
    <row r="38" spans="1:60" s="79" customFormat="1" ht="60" customHeight="1">
      <c r="A38" s="263">
        <v>6</v>
      </c>
      <c r="B38" s="292" t="s">
        <v>81</v>
      </c>
      <c r="C38" s="270" t="s">
        <v>45</v>
      </c>
      <c r="D38" s="293" t="s">
        <v>77</v>
      </c>
      <c r="E38" s="218">
        <v>3</v>
      </c>
      <c r="F38" s="218">
        <v>2</v>
      </c>
      <c r="G38" s="237">
        <v>45337</v>
      </c>
      <c r="H38" s="139" t="s">
        <v>47</v>
      </c>
      <c r="I38" s="220" t="s">
        <v>90</v>
      </c>
      <c r="J38" s="220">
        <f t="shared" si="33"/>
        <v>6</v>
      </c>
      <c r="K38" s="346" t="s">
        <v>48</v>
      </c>
      <c r="L38" s="346"/>
      <c r="M38" s="346"/>
      <c r="N38" s="221">
        <v>6</v>
      </c>
      <c r="O38" s="221">
        <f t="shared" si="34"/>
        <v>8</v>
      </c>
      <c r="P38" s="221">
        <f t="shared" si="35"/>
        <v>3</v>
      </c>
      <c r="Q38" s="221">
        <f t="shared" si="3"/>
        <v>23</v>
      </c>
      <c r="R38" s="222"/>
      <c r="S38" s="223">
        <v>45372</v>
      </c>
      <c r="T38" s="224" t="str">
        <f t="shared" si="36"/>
        <v>3-4</v>
      </c>
      <c r="U38" s="224" t="str">
        <f t="shared" si="37"/>
        <v>107,           111</v>
      </c>
      <c r="V38" s="224">
        <f t="shared" si="38"/>
        <v>6</v>
      </c>
      <c r="W38" s="346" t="s">
        <v>72</v>
      </c>
      <c r="X38" s="346"/>
      <c r="Y38" s="346"/>
      <c r="Z38" s="224">
        <f t="shared" si="39"/>
        <v>6</v>
      </c>
      <c r="AA38" s="272">
        <f t="shared" si="40"/>
        <v>8</v>
      </c>
      <c r="AB38" s="272">
        <f t="shared" si="41"/>
        <v>3</v>
      </c>
      <c r="AC38" s="272">
        <f t="shared" si="10"/>
        <v>23</v>
      </c>
      <c r="AD38" s="222"/>
      <c r="AE38" s="155">
        <v>45414</v>
      </c>
      <c r="AF38" s="156" t="str">
        <f t="shared" si="42"/>
        <v>3-4</v>
      </c>
      <c r="AG38" s="156" t="str">
        <f t="shared" si="43"/>
        <v>107,           111</v>
      </c>
      <c r="AH38" s="156">
        <f t="shared" si="44"/>
        <v>6</v>
      </c>
      <c r="AI38" s="346" t="s">
        <v>73</v>
      </c>
      <c r="AJ38" s="346"/>
      <c r="AK38" s="346"/>
      <c r="AL38" s="143">
        <f t="shared" si="45"/>
        <v>6</v>
      </c>
      <c r="AM38" s="265">
        <f t="shared" si="46"/>
        <v>8</v>
      </c>
      <c r="AN38" s="265">
        <f t="shared" si="47"/>
        <v>4</v>
      </c>
      <c r="AO38" s="266">
        <f t="shared" si="17"/>
        <v>24</v>
      </c>
      <c r="AP38" s="267">
        <f t="shared" si="18"/>
        <v>70</v>
      </c>
      <c r="AQ38" s="205"/>
      <c r="AR38" s="68"/>
      <c r="AS38" s="206"/>
      <c r="AT38" s="206"/>
      <c r="AU38" s="207"/>
      <c r="AV38" s="70"/>
      <c r="AW38" s="207"/>
      <c r="AX38" s="208"/>
      <c r="AY38" s="209"/>
      <c r="AZ38" s="210"/>
      <c r="BA38" s="211"/>
      <c r="BB38" s="212"/>
      <c r="BC38" s="213"/>
      <c r="BD38" s="206"/>
      <c r="BE38" s="206"/>
      <c r="BF38" s="77"/>
      <c r="BG38" s="77"/>
      <c r="BH38" s="78"/>
    </row>
    <row r="39" spans="1:60" s="79" customFormat="1" ht="103.5" customHeight="1">
      <c r="A39" s="294">
        <v>7</v>
      </c>
      <c r="B39" s="295" t="s">
        <v>85</v>
      </c>
      <c r="C39" s="296" t="s">
        <v>45</v>
      </c>
      <c r="D39" s="297"/>
      <c r="E39" s="298">
        <v>3</v>
      </c>
      <c r="F39" s="298">
        <v>1</v>
      </c>
      <c r="G39" s="345" t="s">
        <v>86</v>
      </c>
      <c r="H39" s="345"/>
      <c r="I39" s="345"/>
      <c r="J39" s="345"/>
      <c r="K39" s="345"/>
      <c r="L39" s="345"/>
      <c r="M39" s="345"/>
      <c r="N39" s="345"/>
      <c r="O39" s="278">
        <v>20</v>
      </c>
      <c r="P39" s="278">
        <v>3</v>
      </c>
      <c r="Q39" s="279">
        <f t="shared" si="3"/>
        <v>23</v>
      </c>
      <c r="R39" s="280"/>
      <c r="S39" s="347" t="s">
        <v>87</v>
      </c>
      <c r="T39" s="347"/>
      <c r="U39" s="347"/>
      <c r="V39" s="347"/>
      <c r="W39" s="347"/>
      <c r="X39" s="347"/>
      <c r="Y39" s="347"/>
      <c r="Z39" s="347"/>
      <c r="AA39" s="281">
        <v>20</v>
      </c>
      <c r="AB39" s="281">
        <v>3</v>
      </c>
      <c r="AC39" s="282">
        <f t="shared" si="10"/>
        <v>23</v>
      </c>
      <c r="AD39" s="283"/>
      <c r="AE39" s="348" t="s">
        <v>88</v>
      </c>
      <c r="AF39" s="348"/>
      <c r="AG39" s="348"/>
      <c r="AH39" s="348"/>
      <c r="AI39" s="348"/>
      <c r="AJ39" s="348"/>
      <c r="AK39" s="348"/>
      <c r="AL39" s="348"/>
      <c r="AM39" s="299">
        <v>20</v>
      </c>
      <c r="AN39" s="299">
        <v>4</v>
      </c>
      <c r="AO39" s="266">
        <f t="shared" si="17"/>
        <v>24</v>
      </c>
      <c r="AP39" s="300">
        <f t="shared" si="18"/>
        <v>70</v>
      </c>
      <c r="AQ39" s="205"/>
      <c r="AR39" s="68"/>
      <c r="AS39" s="206"/>
      <c r="AT39" s="206"/>
      <c r="AU39" s="207"/>
      <c r="AV39" s="70"/>
      <c r="AW39" s="207"/>
      <c r="AX39" s="208"/>
      <c r="AY39" s="209"/>
      <c r="AZ39" s="210"/>
      <c r="BA39" s="211"/>
      <c r="BB39" s="212"/>
      <c r="BC39" s="213"/>
      <c r="BD39" s="206"/>
      <c r="BE39" s="206"/>
      <c r="BF39" s="77"/>
      <c r="BG39" s="77"/>
      <c r="BH39" s="78"/>
    </row>
    <row r="40" spans="1:48" ht="54.75" customHeight="1">
      <c r="A40" s="301">
        <v>8</v>
      </c>
      <c r="B40" s="302" t="s">
        <v>83</v>
      </c>
      <c r="C40" s="303" t="s">
        <v>65</v>
      </c>
      <c r="D40" s="276" t="s">
        <v>84</v>
      </c>
      <c r="E40" s="277">
        <v>3</v>
      </c>
      <c r="F40" s="277">
        <v>2</v>
      </c>
      <c r="G40" s="304">
        <v>45331</v>
      </c>
      <c r="H40" s="180" t="s">
        <v>67</v>
      </c>
      <c r="I40" s="305">
        <v>206</v>
      </c>
      <c r="J40" s="305">
        <v>6</v>
      </c>
      <c r="K40" s="345" t="s">
        <v>48</v>
      </c>
      <c r="L40" s="345"/>
      <c r="M40" s="345"/>
      <c r="N40" s="306">
        <v>6</v>
      </c>
      <c r="O40" s="306">
        <f>$AV$4</f>
        <v>8</v>
      </c>
      <c r="P40" s="306">
        <f>$AW$4</f>
        <v>3</v>
      </c>
      <c r="Q40" s="306">
        <f t="shared" si="3"/>
        <v>23</v>
      </c>
      <c r="R40" s="307"/>
      <c r="S40" s="308">
        <v>45366</v>
      </c>
      <c r="T40" s="184" t="str">
        <f>H40</f>
        <v>1-2</v>
      </c>
      <c r="U40" s="184">
        <f>I40</f>
        <v>206</v>
      </c>
      <c r="V40" s="184">
        <f>J40</f>
        <v>6</v>
      </c>
      <c r="W40" s="345" t="s">
        <v>72</v>
      </c>
      <c r="X40" s="345"/>
      <c r="Y40" s="345"/>
      <c r="Z40" s="184">
        <f>N40</f>
        <v>6</v>
      </c>
      <c r="AA40" s="309">
        <f>$AV$4</f>
        <v>8</v>
      </c>
      <c r="AB40" s="309">
        <f>$AW$4</f>
        <v>3</v>
      </c>
      <c r="AC40" s="309">
        <f t="shared" si="10"/>
        <v>23</v>
      </c>
      <c r="AD40" s="307"/>
      <c r="AE40" s="310">
        <v>45415</v>
      </c>
      <c r="AF40" s="187" t="str">
        <f>H40</f>
        <v>1-2</v>
      </c>
      <c r="AG40" s="187">
        <f>I40</f>
        <v>206</v>
      </c>
      <c r="AH40" s="187">
        <f>J40</f>
        <v>6</v>
      </c>
      <c r="AI40" s="345" t="s">
        <v>73</v>
      </c>
      <c r="AJ40" s="345"/>
      <c r="AK40" s="345"/>
      <c r="AL40" s="187">
        <f>Z40</f>
        <v>6</v>
      </c>
      <c r="AM40" s="311">
        <f>$AV$4</f>
        <v>8</v>
      </c>
      <c r="AN40" s="312">
        <f>$AW$4+1</f>
        <v>4</v>
      </c>
      <c r="AO40" s="313">
        <f t="shared" si="17"/>
        <v>24</v>
      </c>
      <c r="AP40" s="314">
        <f t="shared" si="18"/>
        <v>70</v>
      </c>
      <c r="AV40" s="70"/>
    </row>
    <row r="41" spans="1:48" ht="42" customHeight="1">
      <c r="A41" s="214"/>
      <c r="B41" s="315"/>
      <c r="C41" s="316"/>
      <c r="D41" s="317"/>
      <c r="E41" s="318"/>
      <c r="F41" s="318"/>
      <c r="G41" s="319"/>
      <c r="H41" s="320"/>
      <c r="I41" s="321"/>
      <c r="J41" s="321"/>
      <c r="K41" s="319"/>
      <c r="L41" s="320"/>
      <c r="M41" s="321"/>
      <c r="N41" s="322"/>
      <c r="O41" s="322"/>
      <c r="P41" s="322"/>
      <c r="Q41" s="322"/>
      <c r="R41" s="323"/>
      <c r="S41" s="324"/>
      <c r="T41" s="325"/>
      <c r="U41" s="325"/>
      <c r="V41" s="325"/>
      <c r="W41" s="324"/>
      <c r="X41" s="325"/>
      <c r="Y41" s="325"/>
      <c r="Z41" s="325"/>
      <c r="AA41" s="326"/>
      <c r="AB41" s="326"/>
      <c r="AC41" s="326"/>
      <c r="AD41" s="323"/>
      <c r="AE41" s="327"/>
      <c r="AF41" s="328"/>
      <c r="AG41" s="328"/>
      <c r="AH41" s="328"/>
      <c r="AI41" s="327"/>
      <c r="AJ41" s="328"/>
      <c r="AK41" s="328"/>
      <c r="AL41" s="328"/>
      <c r="AM41" s="329"/>
      <c r="AN41" s="329"/>
      <c r="AO41" s="330"/>
      <c r="AP41" s="331"/>
      <c r="AV41" s="207"/>
    </row>
    <row r="42" spans="1:48" ht="42" customHeight="1">
      <c r="A42" s="214"/>
      <c r="B42" s="315"/>
      <c r="C42" s="332" t="s">
        <v>91</v>
      </c>
      <c r="D42" s="333"/>
      <c r="E42" s="334"/>
      <c r="F42" s="334"/>
      <c r="G42" s="334"/>
      <c r="H42" s="334"/>
      <c r="I42" s="335"/>
      <c r="J42" s="335"/>
      <c r="K42" s="336"/>
      <c r="L42" s="337"/>
      <c r="M42" s="321"/>
      <c r="N42" s="322"/>
      <c r="O42" s="322"/>
      <c r="P42" s="322"/>
      <c r="Q42" s="322"/>
      <c r="R42" s="323"/>
      <c r="V42" s="338" t="s">
        <v>92</v>
      </c>
      <c r="W42" s="339"/>
      <c r="X42" s="340"/>
      <c r="Y42" s="340"/>
      <c r="Z42" s="340"/>
      <c r="AA42" s="340"/>
      <c r="AB42" s="340"/>
      <c r="AC42" s="341"/>
      <c r="AD42" s="341"/>
      <c r="AE42" s="341"/>
      <c r="AF42" s="341"/>
      <c r="AG42" s="323"/>
      <c r="AH42" s="327"/>
      <c r="AI42" s="328"/>
      <c r="AJ42" s="328"/>
      <c r="AK42" s="328"/>
      <c r="AL42" s="328"/>
      <c r="AM42" s="329"/>
      <c r="AN42" s="329"/>
      <c r="AO42" s="330"/>
      <c r="AP42" s="331"/>
      <c r="AV42" s="207"/>
    </row>
    <row r="46" spans="1:60" s="9" customFormat="1" ht="19.5" customHeight="1">
      <c r="A46" s="1"/>
      <c r="B46" s="2"/>
      <c r="C46" s="3"/>
      <c r="D46" s="4"/>
      <c r="E46" s="5"/>
      <c r="F46" s="5"/>
      <c r="G46" s="342">
        <v>41126</v>
      </c>
      <c r="H46" s="6"/>
      <c r="I46" s="6">
        <f>WEEKDAY(G46)</f>
        <v>1</v>
      </c>
      <c r="J46" s="7"/>
      <c r="K46" s="343" t="str">
        <f>TEXT(G46,"ДДДДДДД")</f>
        <v>воскресенье</v>
      </c>
      <c r="L46" s="7"/>
      <c r="M46" s="7"/>
      <c r="N46" s="7" t="s">
        <v>93</v>
      </c>
      <c r="O46" s="7"/>
      <c r="P46" s="6" t="e">
        <f>WEEKDAY(N46)</f>
        <v>#VALUE!</v>
      </c>
      <c r="Q46" s="7"/>
      <c r="R46" s="7"/>
      <c r="S46" s="2"/>
      <c r="T46" s="8"/>
      <c r="U46" s="6"/>
      <c r="V46" s="7"/>
      <c r="W46" s="7"/>
      <c r="X46" s="7"/>
      <c r="Y46" s="7"/>
      <c r="Z46" s="7"/>
      <c r="AA46" s="7"/>
      <c r="AB46" s="7"/>
      <c r="AC46" s="7"/>
      <c r="AD46" s="7"/>
      <c r="AE46" s="2"/>
      <c r="AF46" s="8"/>
      <c r="AG46" s="6"/>
      <c r="AH46" s="7"/>
      <c r="AI46" s="7"/>
      <c r="AJ46" s="7"/>
      <c r="AK46" s="7"/>
      <c r="AL46" s="7"/>
      <c r="AM46" s="7"/>
      <c r="AN46" s="7"/>
      <c r="AO46" s="7"/>
      <c r="AP46" s="7"/>
      <c r="AR46" s="10"/>
      <c r="BA46"/>
      <c r="BB46"/>
      <c r="BC46"/>
      <c r="BD46"/>
      <c r="BE46"/>
      <c r="BF46"/>
      <c r="BG46"/>
      <c r="BH46"/>
    </row>
  </sheetData>
  <sheetProtection selectLockedCells="1" selectUnlockedCells="1"/>
  <mergeCells count="152">
    <mergeCell ref="D1:AQ1"/>
    <mergeCell ref="AV1:AV3"/>
    <mergeCell ref="AW1:AW3"/>
    <mergeCell ref="A2:AQ2"/>
    <mergeCell ref="AS2:AT2"/>
    <mergeCell ref="D3:AQ3"/>
    <mergeCell ref="D4:AP4"/>
    <mergeCell ref="AS4:AT4"/>
    <mergeCell ref="A5:A10"/>
    <mergeCell ref="B5:B10"/>
    <mergeCell ref="C5:C10"/>
    <mergeCell ref="D5:D10"/>
    <mergeCell ref="E5:E10"/>
    <mergeCell ref="F5:F10"/>
    <mergeCell ref="G5:Q5"/>
    <mergeCell ref="R5:R10"/>
    <mergeCell ref="S5:AC5"/>
    <mergeCell ref="AD5:AD10"/>
    <mergeCell ref="AE5:AO5"/>
    <mergeCell ref="AP5:AP10"/>
    <mergeCell ref="AQ5:AQ10"/>
    <mergeCell ref="AR5:AR10"/>
    <mergeCell ref="AA7:AA10"/>
    <mergeCell ref="AB7:AB10"/>
    <mergeCell ref="AC7:AC10"/>
    <mergeCell ref="AE7:AH8"/>
    <mergeCell ref="G6:Q6"/>
    <mergeCell ref="S6:AC6"/>
    <mergeCell ref="AE6:AO6"/>
    <mergeCell ref="G7:J8"/>
    <mergeCell ref="K7:N8"/>
    <mergeCell ref="O7:O10"/>
    <mergeCell ref="P7:P10"/>
    <mergeCell ref="Q7:Q10"/>
    <mergeCell ref="S7:V8"/>
    <mergeCell ref="W7:Z8"/>
    <mergeCell ref="AI7:AL8"/>
    <mergeCell ref="AM7:AM10"/>
    <mergeCell ref="AN7:AN10"/>
    <mergeCell ref="AO7:AO10"/>
    <mergeCell ref="G9:G10"/>
    <mergeCell ref="H9:H10"/>
    <mergeCell ref="I9:I10"/>
    <mergeCell ref="J9:J10"/>
    <mergeCell ref="K9:M10"/>
    <mergeCell ref="N9:N10"/>
    <mergeCell ref="AH9:AH10"/>
    <mergeCell ref="AI9:AK10"/>
    <mergeCell ref="AL9:AL10"/>
    <mergeCell ref="S9:S10"/>
    <mergeCell ref="T9:T10"/>
    <mergeCell ref="U9:U10"/>
    <mergeCell ref="V9:V10"/>
    <mergeCell ref="W9:Y10"/>
    <mergeCell ref="Z9:Z10"/>
    <mergeCell ref="AS9:AT9"/>
    <mergeCell ref="AX9:AY9"/>
    <mergeCell ref="BA9:BC9"/>
    <mergeCell ref="BD9:BE9"/>
    <mergeCell ref="K11:M11"/>
    <mergeCell ref="W11:Y11"/>
    <mergeCell ref="AI11:AK11"/>
    <mergeCell ref="AE9:AE10"/>
    <mergeCell ref="AF9:AF10"/>
    <mergeCell ref="AG9:AG10"/>
    <mergeCell ref="K12:M12"/>
    <mergeCell ref="W12:Y12"/>
    <mergeCell ref="AI12:AK12"/>
    <mergeCell ref="K13:M13"/>
    <mergeCell ref="W13:Y13"/>
    <mergeCell ref="AI13:AK13"/>
    <mergeCell ref="K14:M14"/>
    <mergeCell ref="W14:Y14"/>
    <mergeCell ref="AI14:AK14"/>
    <mergeCell ref="K15:M15"/>
    <mergeCell ref="W15:Y15"/>
    <mergeCell ref="AI15:AK15"/>
    <mergeCell ref="K16:M16"/>
    <mergeCell ref="W16:Y16"/>
    <mergeCell ref="AI16:AK16"/>
    <mergeCell ref="K17:M17"/>
    <mergeCell ref="W17:Y17"/>
    <mergeCell ref="AI17:AK17"/>
    <mergeCell ref="K18:M18"/>
    <mergeCell ref="W18:Y18"/>
    <mergeCell ref="AI18:AK18"/>
    <mergeCell ref="K19:M19"/>
    <mergeCell ref="W19:Y19"/>
    <mergeCell ref="AI19:AK19"/>
    <mergeCell ref="K20:M20"/>
    <mergeCell ref="W20:Y20"/>
    <mergeCell ref="AI20:AK20"/>
    <mergeCell ref="K21:M21"/>
    <mergeCell ref="W21:Y21"/>
    <mergeCell ref="AI21:AK21"/>
    <mergeCell ref="K22:M22"/>
    <mergeCell ref="W22:Y22"/>
    <mergeCell ref="AI22:AK22"/>
    <mergeCell ref="K23:M23"/>
    <mergeCell ref="W23:Y23"/>
    <mergeCell ref="AI23:AK23"/>
    <mergeCell ref="K24:M24"/>
    <mergeCell ref="W24:Y24"/>
    <mergeCell ref="AI24:AK24"/>
    <mergeCell ref="K25:M25"/>
    <mergeCell ref="W25:Y25"/>
    <mergeCell ref="AI25:AK25"/>
    <mergeCell ref="K26:M26"/>
    <mergeCell ref="W26:Y26"/>
    <mergeCell ref="AI26:AK26"/>
    <mergeCell ref="K27:M27"/>
    <mergeCell ref="W27:Y27"/>
    <mergeCell ref="AI27:AK27"/>
    <mergeCell ref="K28:M28"/>
    <mergeCell ref="W28:Y28"/>
    <mergeCell ref="AI28:AK28"/>
    <mergeCell ref="K29:M29"/>
    <mergeCell ref="W29:Y29"/>
    <mergeCell ref="AI29:AK29"/>
    <mergeCell ref="K30:M30"/>
    <mergeCell ref="W30:Y30"/>
    <mergeCell ref="AI30:AK30"/>
    <mergeCell ref="K31:M31"/>
    <mergeCell ref="W31:Y31"/>
    <mergeCell ref="AI31:AK31"/>
    <mergeCell ref="G32:N32"/>
    <mergeCell ref="S32:Z32"/>
    <mergeCell ref="AE32:AL32"/>
    <mergeCell ref="K33:M33"/>
    <mergeCell ref="W33:Y33"/>
    <mergeCell ref="AI33:AK33"/>
    <mergeCell ref="K34:M34"/>
    <mergeCell ref="W34:Y34"/>
    <mergeCell ref="AI34:AK34"/>
    <mergeCell ref="K35:M35"/>
    <mergeCell ref="W35:Y35"/>
    <mergeCell ref="AI35:AK35"/>
    <mergeCell ref="K36:M36"/>
    <mergeCell ref="W36:Y36"/>
    <mergeCell ref="AI36:AK36"/>
    <mergeCell ref="K37:M37"/>
    <mergeCell ref="W37:Y37"/>
    <mergeCell ref="AI37:AK37"/>
    <mergeCell ref="K40:M40"/>
    <mergeCell ref="W40:Y40"/>
    <mergeCell ref="AI40:AK40"/>
    <mergeCell ref="K38:M38"/>
    <mergeCell ref="W38:Y38"/>
    <mergeCell ref="AI38:AK38"/>
    <mergeCell ref="G39:N39"/>
    <mergeCell ref="S39:Z39"/>
    <mergeCell ref="AE39:AL39"/>
  </mergeCells>
  <conditionalFormatting sqref="AX11:AX39">
    <cfRule type="cellIs" priority="1" dxfId="0" operator="equal" stopIfTrue="1">
      <formula>1</formula>
    </cfRule>
  </conditionalFormatting>
  <conditionalFormatting sqref="I46 P46">
    <cfRule type="expression" priority="2" dxfId="0" stopIfTrue="1">
      <formula>1</formula>
    </cfRule>
  </conditionalFormatting>
  <conditionalFormatting sqref="G46">
    <cfRule type="expression" priority="3" dxfId="0" stopIfTrue="1">
      <formula>"ДЕНЬНЕД(G118)=1"</formula>
    </cfRule>
  </conditionalFormatting>
  <conditionalFormatting sqref="AV40:AV42">
    <cfRule type="cellIs" priority="4" dxfId="0" operator="equal" stopIfTrue="1">
      <formula>"воскресенье"</formula>
    </cfRule>
  </conditionalFormatting>
  <printOptions horizontalCentered="1"/>
  <pageMargins left="0" right="0" top="0" bottom="0" header="0.5118110236220472" footer="0.5118110236220472"/>
  <pageSetup fitToHeight="1" fitToWidth="1" horizontalDpi="300" verticalDpi="300" orientation="landscape" paperSize="8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2024-02-26T06:20:05Z</dcterms:created>
  <dcterms:modified xsi:type="dcterms:W3CDTF">2024-02-26T06:20:05Z</dcterms:modified>
  <cp:category/>
  <cp:version/>
  <cp:contentType/>
  <cp:contentStatus/>
</cp:coreProperties>
</file>