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F:\САЙТ\РЕЙТИНГИ\"/>
    </mc:Choice>
  </mc:AlternateContent>
  <bookViews>
    <workbookView xWindow="0" yWindow="0" windowWidth="24000" windowHeight="9645"/>
  </bookViews>
  <sheets>
    <sheet name="СТР 1 сем" sheetId="1" r:id="rId1"/>
    <sheet name="Арх" sheetId="2" r:id="rId2"/>
    <sheet name="Лист1" sheetId="3" r:id="rId3"/>
  </sheets>
  <definedNames>
    <definedName name="_xlfn_BAHTTEXT">NA()</definedName>
    <definedName name="Excel_BuiltIn_Print_Area" localSheetId="1">Арх!$A$1:$AP$61</definedName>
    <definedName name="Excel_BuiltIn_Print_Area" localSheetId="0">'СТР 1 сем'!$A$1:$AP$43</definedName>
    <definedName name="_xlnm.Print_Area" localSheetId="1">Арх!$A$1:$AP$61</definedName>
    <definedName name="_xlnm.Print_Area" localSheetId="0">'СТР 1 сем'!$A$1:$AP$43</definedName>
  </definedNames>
  <calcPr calcId="162913"/>
</workbook>
</file>

<file path=xl/calcChain.xml><?xml version="1.0" encoding="utf-8"?>
<calcChain xmlns="http://schemas.openxmlformats.org/spreadsheetml/2006/main">
  <c r="AC34" i="1" l="1"/>
  <c r="BC54" i="2"/>
  <c r="AY54" i="2"/>
  <c r="AW54" i="2"/>
  <c r="AV54" i="2"/>
  <c r="AU54" i="2"/>
  <c r="AR54" i="2"/>
  <c r="AQ54" i="2"/>
  <c r="BC53" i="2"/>
  <c r="AY53" i="2"/>
  <c r="AW53" i="2"/>
  <c r="AV53" i="2"/>
  <c r="AU53" i="2"/>
  <c r="AR53" i="2"/>
  <c r="AQ53" i="2"/>
  <c r="AH53" i="2"/>
  <c r="AG53" i="2"/>
  <c r="AF53" i="2"/>
  <c r="V53" i="2"/>
  <c r="U53" i="2"/>
  <c r="T53" i="2"/>
  <c r="BC52" i="2"/>
  <c r="AY52" i="2"/>
  <c r="AW52" i="2"/>
  <c r="AV52" i="2"/>
  <c r="AU52" i="2"/>
  <c r="AR52" i="2"/>
  <c r="AQ52" i="2"/>
  <c r="AH52" i="2"/>
  <c r="AG52" i="2"/>
  <c r="AF52" i="2"/>
  <c r="V52" i="2"/>
  <c r="U52" i="2"/>
  <c r="T52" i="2"/>
  <c r="O52" i="2"/>
  <c r="BC51" i="2"/>
  <c r="AY51" i="2"/>
  <c r="AW51" i="2"/>
  <c r="AV51" i="2"/>
  <c r="AU51" i="2"/>
  <c r="AR51" i="2"/>
  <c r="AQ51" i="2"/>
  <c r="BC50" i="2"/>
  <c r="BA50" i="2"/>
  <c r="BA51" i="2" s="1"/>
  <c r="BA52" i="2" s="1"/>
  <c r="BA53" i="2" s="1"/>
  <c r="BA54" i="2" s="1"/>
  <c r="AY50" i="2"/>
  <c r="AW50" i="2"/>
  <c r="AV50" i="2"/>
  <c r="AU50" i="2"/>
  <c r="AR50" i="2"/>
  <c r="AQ50" i="2"/>
  <c r="AN50" i="2"/>
  <c r="AH50" i="2"/>
  <c r="AG50" i="2"/>
  <c r="AF50" i="2"/>
  <c r="V50" i="2"/>
  <c r="U50" i="2"/>
  <c r="T50" i="2"/>
  <c r="BE49" i="2"/>
  <c r="BE50" i="2" s="1"/>
  <c r="BE51" i="2" s="1"/>
  <c r="BE52" i="2" s="1"/>
  <c r="BD49" i="2"/>
  <c r="BD50" i="2" s="1"/>
  <c r="BD51" i="2" s="1"/>
  <c r="BD52" i="2" s="1"/>
  <c r="BD53" i="2" s="1"/>
  <c r="BD54" i="2" s="1"/>
  <c r="BC49" i="2"/>
  <c r="BB49" i="2"/>
  <c r="BB50" i="2" s="1"/>
  <c r="BB51" i="2" s="1"/>
  <c r="BB52" i="2" s="1"/>
  <c r="BB53" i="2" s="1"/>
  <c r="BB54" i="2" s="1"/>
  <c r="BA49" i="2"/>
  <c r="AY49" i="2"/>
  <c r="AW49" i="2"/>
  <c r="AV49" i="2"/>
  <c r="AU49" i="2"/>
  <c r="AR49" i="2"/>
  <c r="AQ49" i="2"/>
  <c r="AH49" i="2"/>
  <c r="AG49" i="2"/>
  <c r="V49" i="2"/>
  <c r="U49" i="2"/>
  <c r="BC48" i="2"/>
  <c r="N53" i="2" s="1"/>
  <c r="AY48" i="2"/>
  <c r="AW48" i="2"/>
  <c r="AV48" i="2"/>
  <c r="AU48" i="2"/>
  <c r="AR48" i="2"/>
  <c r="AQ48" i="2"/>
  <c r="AH48" i="2"/>
  <c r="AG48" i="2"/>
  <c r="AF48" i="2"/>
  <c r="V48" i="2"/>
  <c r="U48" i="2"/>
  <c r="T48" i="2"/>
  <c r="BC47" i="2"/>
  <c r="N52" i="2" s="1"/>
  <c r="AY47" i="2"/>
  <c r="AW47" i="2"/>
  <c r="AV47" i="2"/>
  <c r="AU47" i="2"/>
  <c r="AR47" i="2"/>
  <c r="AQ47" i="2"/>
  <c r="AH47" i="2"/>
  <c r="AG47" i="2"/>
  <c r="AF47" i="2"/>
  <c r="AA47" i="2"/>
  <c r="V47" i="2"/>
  <c r="U47" i="2"/>
  <c r="T47" i="2"/>
  <c r="AR46" i="2"/>
  <c r="AQ46" i="2"/>
  <c r="AH46" i="2"/>
  <c r="AG46" i="2"/>
  <c r="AF46" i="2"/>
  <c r="V46" i="2"/>
  <c r="U46" i="2"/>
  <c r="T46" i="2"/>
  <c r="BC45" i="2"/>
  <c r="N50" i="2" s="1"/>
  <c r="AZ45" i="2"/>
  <c r="AZ47" i="2" s="1"/>
  <c r="AY45" i="2"/>
  <c r="AW45" i="2"/>
  <c r="AV45" i="2"/>
  <c r="AU45" i="2"/>
  <c r="AR45" i="2"/>
  <c r="AQ45" i="2"/>
  <c r="AH45" i="2"/>
  <c r="AG45" i="2"/>
  <c r="AF45" i="2"/>
  <c r="V45" i="2"/>
  <c r="U45" i="2"/>
  <c r="T45" i="2"/>
  <c r="BC44" i="2"/>
  <c r="N49" i="2" s="1"/>
  <c r="AZ44" i="2"/>
  <c r="AY44" i="2"/>
  <c r="H49" i="2" s="1"/>
  <c r="AW44" i="2"/>
  <c r="AV44" i="2"/>
  <c r="AU44" i="2"/>
  <c r="AR44" i="2"/>
  <c r="AQ44" i="2"/>
  <c r="AH44" i="2"/>
  <c r="AG44" i="2"/>
  <c r="AF44" i="2"/>
  <c r="V44" i="2"/>
  <c r="U44" i="2"/>
  <c r="T44" i="2"/>
  <c r="BC43" i="2"/>
  <c r="N48" i="2" s="1"/>
  <c r="AY43" i="2"/>
  <c r="AW43" i="2"/>
  <c r="AV43" i="2"/>
  <c r="AU43" i="2"/>
  <c r="AR43" i="2"/>
  <c r="AQ43" i="2"/>
  <c r="AH43" i="2"/>
  <c r="AG43" i="2"/>
  <c r="AF43" i="2"/>
  <c r="V43" i="2"/>
  <c r="U43" i="2"/>
  <c r="T43" i="2"/>
  <c r="BC42" i="2"/>
  <c r="AY42" i="2"/>
  <c r="AW42" i="2"/>
  <c r="AV42" i="2"/>
  <c r="AU42" i="2"/>
  <c r="AR42" i="2"/>
  <c r="AQ42" i="2"/>
  <c r="BC41" i="2"/>
  <c r="N47" i="2" s="1"/>
  <c r="AY41" i="2"/>
  <c r="AW41" i="2"/>
  <c r="AV41" i="2"/>
  <c r="AU41" i="2"/>
  <c r="AR41" i="2"/>
  <c r="AQ41" i="2"/>
  <c r="AH41" i="2"/>
  <c r="AG41" i="2"/>
  <c r="AF41" i="2"/>
  <c r="V41" i="2"/>
  <c r="U41" i="2"/>
  <c r="T41" i="2"/>
  <c r="BE40" i="2"/>
  <c r="BE41" i="2" s="1"/>
  <c r="BD40" i="2"/>
  <c r="BD41" i="2" s="1"/>
  <c r="BD42" i="2" s="1"/>
  <c r="BD43" i="2" s="1"/>
  <c r="BD44" i="2" s="1"/>
  <c r="BD45" i="2" s="1"/>
  <c r="BD47" i="2" s="1"/>
  <c r="BC40" i="2"/>
  <c r="N46" i="2" s="1"/>
  <c r="BB40" i="2"/>
  <c r="BB41" i="2" s="1"/>
  <c r="BB42" i="2" s="1"/>
  <c r="BB43" i="2" s="1"/>
  <c r="BA40" i="2"/>
  <c r="BA41" i="2" s="1"/>
  <c r="BA42" i="2" s="1"/>
  <c r="BA43" i="2" s="1"/>
  <c r="AY40" i="2"/>
  <c r="AW40" i="2"/>
  <c r="AV40" i="2"/>
  <c r="AU40" i="2"/>
  <c r="AR40" i="2"/>
  <c r="AQ40" i="2"/>
  <c r="AH40" i="2"/>
  <c r="AG40" i="2"/>
  <c r="V40" i="2"/>
  <c r="U40" i="2"/>
  <c r="BC39" i="2"/>
  <c r="N45" i="2" s="1"/>
  <c r="AY39" i="2"/>
  <c r="AW39" i="2"/>
  <c r="AV39" i="2"/>
  <c r="AU39" i="2"/>
  <c r="AR39" i="2"/>
  <c r="AQ39" i="2"/>
  <c r="AH39" i="2"/>
  <c r="AG39" i="2"/>
  <c r="AF39" i="2"/>
  <c r="V39" i="2"/>
  <c r="U39" i="2"/>
  <c r="T39" i="2"/>
  <c r="BC38" i="2"/>
  <c r="N43" i="2" s="1"/>
  <c r="AY38" i="2"/>
  <c r="AW38" i="2"/>
  <c r="AV38" i="2"/>
  <c r="AU38" i="2"/>
  <c r="AR38" i="2"/>
  <c r="AQ38" i="2"/>
  <c r="AH38" i="2"/>
  <c r="AG38" i="2"/>
  <c r="AF38" i="2"/>
  <c r="V38" i="2"/>
  <c r="U38" i="2"/>
  <c r="T38" i="2"/>
  <c r="AR37" i="2"/>
  <c r="AQ37" i="2"/>
  <c r="AH37" i="2"/>
  <c r="AG37" i="2"/>
  <c r="AF37" i="2"/>
  <c r="V37" i="2"/>
  <c r="U37" i="2"/>
  <c r="T37" i="2"/>
  <c r="BC36" i="2"/>
  <c r="N41" i="2" s="1"/>
  <c r="AZ36" i="2"/>
  <c r="AZ38" i="2" s="1"/>
  <c r="AY36" i="2"/>
  <c r="AW36" i="2"/>
  <c r="AV36" i="2"/>
  <c r="AU36" i="2"/>
  <c r="AR36" i="2"/>
  <c r="AQ36" i="2"/>
  <c r="AM36" i="2"/>
  <c r="AH36" i="2"/>
  <c r="AG36" i="2"/>
  <c r="AF36" i="2"/>
  <c r="V36" i="2"/>
  <c r="U36" i="2"/>
  <c r="T36" i="2"/>
  <c r="BC35" i="2"/>
  <c r="N40" i="2" s="1"/>
  <c r="AZ35" i="2"/>
  <c r="AY35" i="2"/>
  <c r="H40" i="2" s="1"/>
  <c r="AW35" i="2"/>
  <c r="AV35" i="2"/>
  <c r="AU35" i="2"/>
  <c r="AR35" i="2"/>
  <c r="AQ35" i="2"/>
  <c r="AH35" i="2"/>
  <c r="AG35" i="2"/>
  <c r="AF35" i="2"/>
  <c r="V35" i="2"/>
  <c r="U35" i="2"/>
  <c r="T35" i="2"/>
  <c r="BD34" i="2"/>
  <c r="BD35" i="2" s="1"/>
  <c r="BD36" i="2" s="1"/>
  <c r="BD38" i="2" s="1"/>
  <c r="BC34" i="2"/>
  <c r="N39" i="2" s="1"/>
  <c r="BB34" i="2"/>
  <c r="BB36" i="2" s="1"/>
  <c r="BB38" i="2" s="1"/>
  <c r="BA34" i="2"/>
  <c r="AY34" i="2"/>
  <c r="AW34" i="2"/>
  <c r="AV34" i="2"/>
  <c r="AU34" i="2"/>
  <c r="AR34" i="2"/>
  <c r="AQ34" i="2"/>
  <c r="AH34" i="2"/>
  <c r="AG34" i="2"/>
  <c r="AF34" i="2"/>
  <c r="V34" i="2"/>
  <c r="U34" i="2"/>
  <c r="T34" i="2"/>
  <c r="BD33" i="2"/>
  <c r="BC33" i="2"/>
  <c r="BB33" i="2"/>
  <c r="BA33" i="2"/>
  <c r="AY33" i="2"/>
  <c r="AW33" i="2"/>
  <c r="AV33" i="2"/>
  <c r="AU33" i="2"/>
  <c r="AR33" i="2"/>
  <c r="AQ33" i="2"/>
  <c r="AH33" i="2"/>
  <c r="AG33" i="2"/>
  <c r="AF33" i="2"/>
  <c r="V33" i="2"/>
  <c r="U33" i="2"/>
  <c r="T33" i="2"/>
  <c r="BE32" i="2"/>
  <c r="BE35" i="2" s="1"/>
  <c r="BE38" i="2" s="1"/>
  <c r="BC32" i="2"/>
  <c r="N38" i="2" s="1"/>
  <c r="Z38" i="2" s="1"/>
  <c r="AL38" i="2" s="1"/>
  <c r="AY32" i="2"/>
  <c r="AW32" i="2"/>
  <c r="AV32" i="2"/>
  <c r="AU32" i="2"/>
  <c r="AR32" i="2"/>
  <c r="AQ32" i="2"/>
  <c r="AO32" i="2"/>
  <c r="AP32" i="2" s="1"/>
  <c r="AC32" i="2"/>
  <c r="Q32" i="2"/>
  <c r="BC31" i="2"/>
  <c r="N37" i="2" s="1"/>
  <c r="AY31" i="2"/>
  <c r="AW31" i="2"/>
  <c r="AV31" i="2"/>
  <c r="AU31" i="2"/>
  <c r="AR31" i="2"/>
  <c r="AQ31" i="2"/>
  <c r="AH31" i="2"/>
  <c r="AG31" i="2"/>
  <c r="AF31" i="2"/>
  <c r="V31" i="2"/>
  <c r="U31" i="2"/>
  <c r="T31" i="2"/>
  <c r="BC30" i="2"/>
  <c r="N36" i="2" s="1"/>
  <c r="AY30" i="2"/>
  <c r="AW30" i="2"/>
  <c r="AV30" i="2"/>
  <c r="AU30" i="2"/>
  <c r="AR30" i="2"/>
  <c r="AQ30" i="2"/>
  <c r="AH30" i="2"/>
  <c r="AG30" i="2"/>
  <c r="AF30" i="2"/>
  <c r="V30" i="2"/>
  <c r="U30" i="2"/>
  <c r="T30" i="2"/>
  <c r="BC29" i="2"/>
  <c r="N29" i="2" s="1"/>
  <c r="AY29" i="2"/>
  <c r="AW29" i="2"/>
  <c r="AV29" i="2"/>
  <c r="AU29" i="2"/>
  <c r="AR29" i="2"/>
  <c r="AQ29" i="2"/>
  <c r="AH29" i="2"/>
  <c r="AG29" i="2"/>
  <c r="AF29" i="2"/>
  <c r="V29" i="2"/>
  <c r="U29" i="2"/>
  <c r="T29" i="2"/>
  <c r="BC28" i="2"/>
  <c r="N28" i="2" s="1"/>
  <c r="AY28" i="2"/>
  <c r="AW28" i="2"/>
  <c r="AV28" i="2"/>
  <c r="AU28" i="2"/>
  <c r="AR28" i="2"/>
  <c r="AQ28" i="2"/>
  <c r="AH28" i="2"/>
  <c r="AG28" i="2"/>
  <c r="AF28" i="2"/>
  <c r="V28" i="2"/>
  <c r="U28" i="2"/>
  <c r="T28" i="2"/>
  <c r="BC27" i="2"/>
  <c r="AY27" i="2"/>
  <c r="AW27" i="2"/>
  <c r="AV27" i="2"/>
  <c r="AU27" i="2"/>
  <c r="AR27" i="2"/>
  <c r="AQ27" i="2"/>
  <c r="AH27" i="2"/>
  <c r="AG27" i="2"/>
  <c r="AF27" i="2"/>
  <c r="V27" i="2"/>
  <c r="T27" i="2"/>
  <c r="N27" i="2"/>
  <c r="Q27" i="2" s="1"/>
  <c r="BC26" i="2"/>
  <c r="AY26" i="2"/>
  <c r="AW26" i="2"/>
  <c r="AV26" i="2"/>
  <c r="AU26" i="2"/>
  <c r="AR26" i="2"/>
  <c r="AQ26" i="2"/>
  <c r="AH26" i="2"/>
  <c r="AG26" i="2"/>
  <c r="AF26" i="2"/>
  <c r="V26" i="2"/>
  <c r="AC26" i="2" s="1"/>
  <c r="U26" i="2"/>
  <c r="T26" i="2"/>
  <c r="N26" i="2"/>
  <c r="Z26" i="2" s="1"/>
  <c r="AL26" i="2" s="1"/>
  <c r="BE25" i="2"/>
  <c r="BE27" i="2" s="1"/>
  <c r="BE29" i="2" s="1"/>
  <c r="BE31" i="2" s="1"/>
  <c r="BE33" i="2" s="1"/>
  <c r="BC25" i="2"/>
  <c r="BB25" i="2"/>
  <c r="BB26" i="2" s="1"/>
  <c r="BB27" i="2" s="1"/>
  <c r="BB28" i="2" s="1"/>
  <c r="BB29" i="2" s="1"/>
  <c r="BB30" i="2" s="1"/>
  <c r="BB31" i="2" s="1"/>
  <c r="BB32" i="2" s="1"/>
  <c r="AY25" i="2"/>
  <c r="AW25" i="2"/>
  <c r="AU25" i="2"/>
  <c r="AR25" i="2"/>
  <c r="AQ25" i="2"/>
  <c r="AH25" i="2"/>
  <c r="AG25" i="2"/>
  <c r="AF25" i="2"/>
  <c r="V25" i="2"/>
  <c r="AC25" i="2" s="1"/>
  <c r="U25" i="2"/>
  <c r="T25" i="2"/>
  <c r="S25" i="2"/>
  <c r="AV25" i="2" s="1"/>
  <c r="Q25" i="2"/>
  <c r="N25" i="2"/>
  <c r="Z25" i="2" s="1"/>
  <c r="AL25" i="2" s="1"/>
  <c r="BE24" i="2"/>
  <c r="BE26" i="2" s="1"/>
  <c r="BE28" i="2" s="1"/>
  <c r="BE30" i="2" s="1"/>
  <c r="BD24" i="2"/>
  <c r="BD25" i="2" s="1"/>
  <c r="BD26" i="2" s="1"/>
  <c r="BD27" i="2" s="1"/>
  <c r="BD28" i="2" s="1"/>
  <c r="BD29" i="2" s="1"/>
  <c r="BD30" i="2" s="1"/>
  <c r="BD31" i="2" s="1"/>
  <c r="BD32" i="2" s="1"/>
  <c r="BC24" i="2"/>
  <c r="N24" i="2" s="1"/>
  <c r="Q24" i="2" s="1"/>
  <c r="BB24" i="2"/>
  <c r="BA24" i="2"/>
  <c r="BA25" i="2" s="1"/>
  <c r="BA26" i="2" s="1"/>
  <c r="BA27" i="2" s="1"/>
  <c r="BA28" i="2" s="1"/>
  <c r="BA29" i="2" s="1"/>
  <c r="BA30" i="2" s="1"/>
  <c r="BA31" i="2" s="1"/>
  <c r="BA32" i="2" s="1"/>
  <c r="AY24" i="2"/>
  <c r="AW24" i="2"/>
  <c r="AV24" i="2"/>
  <c r="AU24" i="2"/>
  <c r="AR24" i="2"/>
  <c r="AQ24" i="2"/>
  <c r="AH24" i="2"/>
  <c r="AO24" i="2" s="1"/>
  <c r="AC24" i="2"/>
  <c r="V24" i="2"/>
  <c r="AY23" i="2"/>
  <c r="AW23" i="2"/>
  <c r="AV23" i="2"/>
  <c r="AU23" i="2"/>
  <c r="AR23" i="2"/>
  <c r="AQ23" i="2"/>
  <c r="AH23" i="2"/>
  <c r="AG23" i="2"/>
  <c r="AF23" i="2"/>
  <c r="V23" i="2"/>
  <c r="AC23" i="2" s="1"/>
  <c r="U23" i="2"/>
  <c r="T23" i="2"/>
  <c r="N23" i="2"/>
  <c r="Z23" i="2" s="1"/>
  <c r="AL23" i="2" s="1"/>
  <c r="AO22" i="2"/>
  <c r="AC22" i="2"/>
  <c r="Q22" i="2"/>
  <c r="AN21" i="2"/>
  <c r="AM21" i="2"/>
  <c r="AL21" i="2"/>
  <c r="AH21" i="2"/>
  <c r="AG21" i="2"/>
  <c r="AF21" i="2"/>
  <c r="AA21" i="2"/>
  <c r="Z21" i="2"/>
  <c r="V21" i="2"/>
  <c r="U21" i="2"/>
  <c r="T21" i="2"/>
  <c r="P21" i="2"/>
  <c r="O21" i="2"/>
  <c r="BC20" i="2"/>
  <c r="N20" i="2" s="1"/>
  <c r="AY20" i="2"/>
  <c r="AW20" i="2"/>
  <c r="AV20" i="2"/>
  <c r="AU20" i="2"/>
  <c r="AR20" i="2"/>
  <c r="AQ20" i="2"/>
  <c r="AH20" i="2"/>
  <c r="AG20" i="2"/>
  <c r="AF20" i="2"/>
  <c r="V20" i="2"/>
  <c r="U20" i="2"/>
  <c r="T20" i="2"/>
  <c r="BC19" i="2"/>
  <c r="N19" i="2" s="1"/>
  <c r="AY19" i="2"/>
  <c r="AW19" i="2"/>
  <c r="AV19" i="2"/>
  <c r="AU19" i="2"/>
  <c r="AR19" i="2"/>
  <c r="AQ19" i="2"/>
  <c r="AH19" i="2"/>
  <c r="AG19" i="2"/>
  <c r="AF19" i="2"/>
  <c r="V19" i="2"/>
  <c r="U19" i="2"/>
  <c r="T19" i="2"/>
  <c r="BC18" i="2"/>
  <c r="N18" i="2" s="1"/>
  <c r="AY18" i="2"/>
  <c r="AW18" i="2"/>
  <c r="AV18" i="2"/>
  <c r="AU18" i="2"/>
  <c r="AR18" i="2"/>
  <c r="AQ18" i="2"/>
  <c r="AH18" i="2"/>
  <c r="AG18" i="2"/>
  <c r="AF18" i="2"/>
  <c r="V18" i="2"/>
  <c r="U18" i="2"/>
  <c r="T18" i="2"/>
  <c r="BC17" i="2"/>
  <c r="N17" i="2" s="1"/>
  <c r="AY17" i="2"/>
  <c r="AW17" i="2"/>
  <c r="AV17" i="2"/>
  <c r="AU17" i="2"/>
  <c r="AR17" i="2"/>
  <c r="AQ17" i="2"/>
  <c r="AH17" i="2"/>
  <c r="AG17" i="2"/>
  <c r="AF17" i="2"/>
  <c r="V17" i="2"/>
  <c r="T17" i="2"/>
  <c r="BC16" i="2"/>
  <c r="AY16" i="2"/>
  <c r="AW16" i="2"/>
  <c r="AV16" i="2"/>
  <c r="AU16" i="2"/>
  <c r="AR16" i="2"/>
  <c r="AQ16" i="2"/>
  <c r="AH16" i="2"/>
  <c r="AG16" i="2"/>
  <c r="AF16" i="2"/>
  <c r="V16" i="2"/>
  <c r="U16" i="2"/>
  <c r="T16" i="2"/>
  <c r="N16" i="2"/>
  <c r="BE15" i="2"/>
  <c r="BE17" i="2" s="1"/>
  <c r="BE19" i="2" s="1"/>
  <c r="BC15" i="2"/>
  <c r="AY15" i="2"/>
  <c r="AW15" i="2"/>
  <c r="AU15" i="2"/>
  <c r="AR15" i="2"/>
  <c r="AQ15" i="2"/>
  <c r="AH15" i="2"/>
  <c r="AG15" i="2"/>
  <c r="AF15" i="2"/>
  <c r="V15" i="2"/>
  <c r="U15" i="2"/>
  <c r="T15" i="2"/>
  <c r="S15" i="2"/>
  <c r="AV15" i="2" s="1"/>
  <c r="N15" i="2"/>
  <c r="Q15" i="2" s="1"/>
  <c r="BE14" i="2"/>
  <c r="BE16" i="2" s="1"/>
  <c r="BE18" i="2" s="1"/>
  <c r="BE20" i="2" s="1"/>
  <c r="BD14" i="2"/>
  <c r="BD15" i="2" s="1"/>
  <c r="BD16" i="2" s="1"/>
  <c r="BD17" i="2" s="1"/>
  <c r="BD18" i="2" s="1"/>
  <c r="BD19" i="2" s="1"/>
  <c r="BD20" i="2" s="1"/>
  <c r="BC14" i="2"/>
  <c r="BB14" i="2"/>
  <c r="BB15" i="2" s="1"/>
  <c r="BB16" i="2" s="1"/>
  <c r="BB17" i="2" s="1"/>
  <c r="BB18" i="2" s="1"/>
  <c r="BB19" i="2" s="1"/>
  <c r="BB20" i="2" s="1"/>
  <c r="BA14" i="2"/>
  <c r="BA15" i="2" s="1"/>
  <c r="BA16" i="2" s="1"/>
  <c r="BA17" i="2" s="1"/>
  <c r="BA18" i="2" s="1"/>
  <c r="BA19" i="2" s="1"/>
  <c r="BA20" i="2" s="1"/>
  <c r="AY14" i="2"/>
  <c r="AW14" i="2"/>
  <c r="AV14" i="2"/>
  <c r="AU14" i="2"/>
  <c r="AR14" i="2"/>
  <c r="AQ14" i="2"/>
  <c r="AH14" i="2"/>
  <c r="AC14" i="2"/>
  <c r="V14" i="2"/>
  <c r="N14" i="2"/>
  <c r="Q14" i="2" s="1"/>
  <c r="AY13" i="2"/>
  <c r="AW13" i="2"/>
  <c r="AV13" i="2"/>
  <c r="AU13" i="2"/>
  <c r="AR13" i="2"/>
  <c r="AQ13" i="2"/>
  <c r="AH13" i="2"/>
  <c r="AG13" i="2"/>
  <c r="AF13" i="2"/>
  <c r="V13" i="2"/>
  <c r="U13" i="2"/>
  <c r="T13" i="2"/>
  <c r="N13" i="2"/>
  <c r="Z13" i="2" s="1"/>
  <c r="AL13" i="2" s="1"/>
  <c r="AY12" i="2"/>
  <c r="AW12" i="2"/>
  <c r="AV12" i="2"/>
  <c r="AU12" i="2"/>
  <c r="AQ12" i="2"/>
  <c r="AH12" i="2"/>
  <c r="AG12" i="2"/>
  <c r="AF12" i="2"/>
  <c r="Z12" i="2"/>
  <c r="AL12" i="2" s="1"/>
  <c r="V12" i="2"/>
  <c r="AC12" i="2" s="1"/>
  <c r="U12" i="2"/>
  <c r="T12" i="2"/>
  <c r="Q12" i="2"/>
  <c r="AS5" i="2"/>
  <c r="AS2" i="2"/>
  <c r="AN41" i="1"/>
  <c r="AM41" i="1"/>
  <c r="AG41" i="1"/>
  <c r="AF41" i="1"/>
  <c r="AB41" i="1"/>
  <c r="AA41" i="1"/>
  <c r="U41" i="1"/>
  <c r="T41" i="1"/>
  <c r="P41" i="1"/>
  <c r="O41" i="1"/>
  <c r="J41" i="1"/>
  <c r="Q41" i="1" s="1"/>
  <c r="BC40" i="1"/>
  <c r="N40" i="1" s="1"/>
  <c r="Z40" i="1" s="1"/>
  <c r="AL40" i="1" s="1"/>
  <c r="AY40" i="1"/>
  <c r="AW40" i="1"/>
  <c r="AV40" i="1"/>
  <c r="AU40" i="1"/>
  <c r="AR40" i="1"/>
  <c r="AQ40" i="1"/>
  <c r="AN40" i="1"/>
  <c r="AM40" i="1"/>
  <c r="AG40" i="1"/>
  <c r="AF40" i="1"/>
  <c r="AB40" i="1"/>
  <c r="AA40" i="1"/>
  <c r="U40" i="1"/>
  <c r="T40" i="1"/>
  <c r="P40" i="1"/>
  <c r="O40" i="1"/>
  <c r="J40" i="1"/>
  <c r="AH40" i="1" s="1"/>
  <c r="AN39" i="1"/>
  <c r="AM39" i="1"/>
  <c r="AG39" i="1"/>
  <c r="AF39" i="1"/>
  <c r="AB39" i="1"/>
  <c r="AA39" i="1"/>
  <c r="Z39" i="1"/>
  <c r="AL39" i="1" s="1"/>
  <c r="U39" i="1"/>
  <c r="T39" i="1"/>
  <c r="P39" i="1"/>
  <c r="O39" i="1"/>
  <c r="Q39" i="1" s="1"/>
  <c r="J39" i="1"/>
  <c r="V39" i="1" s="1"/>
  <c r="AN38" i="1"/>
  <c r="AM38" i="1"/>
  <c r="AL38" i="1"/>
  <c r="AG38" i="1"/>
  <c r="AF38" i="1"/>
  <c r="AB38" i="1"/>
  <c r="AA38" i="1"/>
  <c r="Z38" i="1"/>
  <c r="U38" i="1"/>
  <c r="T38" i="1"/>
  <c r="P38" i="1"/>
  <c r="O38" i="1"/>
  <c r="J38" i="1"/>
  <c r="V38" i="1" s="1"/>
  <c r="AN37" i="1"/>
  <c r="AM37" i="1"/>
  <c r="AH37" i="1"/>
  <c r="AG37" i="1"/>
  <c r="AF37" i="1"/>
  <c r="AB37" i="1"/>
  <c r="AA37" i="1"/>
  <c r="Z37" i="1"/>
  <c r="AL37" i="1" s="1"/>
  <c r="U37" i="1"/>
  <c r="T37" i="1"/>
  <c r="P37" i="1"/>
  <c r="O37" i="1"/>
  <c r="J37" i="1"/>
  <c r="V37" i="1" s="1"/>
  <c r="AN36" i="1"/>
  <c r="AM36" i="1"/>
  <c r="AG36" i="1"/>
  <c r="AF36" i="1"/>
  <c r="AB36" i="1"/>
  <c r="AA36" i="1"/>
  <c r="Z36" i="1"/>
  <c r="AL36" i="1" s="1"/>
  <c r="U36" i="1"/>
  <c r="T36" i="1"/>
  <c r="P36" i="1"/>
  <c r="O36" i="1"/>
  <c r="J36" i="1"/>
  <c r="V36" i="1" s="1"/>
  <c r="AC36" i="1" s="1"/>
  <c r="AN35" i="1"/>
  <c r="AM35" i="1"/>
  <c r="AG35" i="1"/>
  <c r="AF35" i="1"/>
  <c r="AB35" i="1"/>
  <c r="AA35" i="1"/>
  <c r="Z35" i="1"/>
  <c r="AL35" i="1" s="1"/>
  <c r="U35" i="1"/>
  <c r="T35" i="1"/>
  <c r="P35" i="1"/>
  <c r="O35" i="1"/>
  <c r="Q35" i="1" s="1"/>
  <c r="J35" i="1"/>
  <c r="V35" i="1" s="1"/>
  <c r="AN34" i="1"/>
  <c r="AO34" i="1" s="1"/>
  <c r="Q34" i="1"/>
  <c r="AN33" i="1"/>
  <c r="AM33" i="1"/>
  <c r="AG33" i="1"/>
  <c r="AF33" i="1"/>
  <c r="AB33" i="1"/>
  <c r="AA33" i="1"/>
  <c r="Z33" i="1"/>
  <c r="AL33" i="1" s="1"/>
  <c r="U33" i="1"/>
  <c r="T33" i="1"/>
  <c r="P33" i="1"/>
  <c r="O33" i="1"/>
  <c r="J33" i="1"/>
  <c r="V33" i="1" s="1"/>
  <c r="AC33" i="1" s="1"/>
  <c r="AN32" i="1"/>
  <c r="AM32" i="1"/>
  <c r="AG32" i="1"/>
  <c r="AF32" i="1"/>
  <c r="AB32" i="1"/>
  <c r="AA32" i="1"/>
  <c r="Z32" i="1"/>
  <c r="AL32" i="1" s="1"/>
  <c r="U32" i="1"/>
  <c r="T32" i="1"/>
  <c r="P32" i="1"/>
  <c r="O32" i="1"/>
  <c r="J32" i="1"/>
  <c r="V32" i="1" s="1"/>
  <c r="AN31" i="1"/>
  <c r="AM31" i="1"/>
  <c r="AH31" i="1"/>
  <c r="AO31" i="1" s="1"/>
  <c r="AG31" i="1"/>
  <c r="AF31" i="1"/>
  <c r="AB31" i="1"/>
  <c r="AA31" i="1"/>
  <c r="Z31" i="1"/>
  <c r="AL31" i="1" s="1"/>
  <c r="U31" i="1"/>
  <c r="T31" i="1"/>
  <c r="P31" i="1"/>
  <c r="O31" i="1"/>
  <c r="J31" i="1"/>
  <c r="V31" i="1" s="1"/>
  <c r="BC30" i="1"/>
  <c r="N30" i="1" s="1"/>
  <c r="Z30" i="1" s="1"/>
  <c r="AL30" i="1" s="1"/>
  <c r="AY30" i="1"/>
  <c r="AW30" i="1"/>
  <c r="AV30" i="1"/>
  <c r="AU30" i="1"/>
  <c r="AR30" i="1"/>
  <c r="AQ30" i="1"/>
  <c r="AN30" i="1"/>
  <c r="AM30" i="1"/>
  <c r="AG30" i="1"/>
  <c r="AF30" i="1"/>
  <c r="AB30" i="1"/>
  <c r="AA30" i="1"/>
  <c r="U30" i="1"/>
  <c r="T30" i="1"/>
  <c r="P30" i="1"/>
  <c r="O30" i="1"/>
  <c r="J30" i="1"/>
  <c r="AH30" i="1" s="1"/>
  <c r="AO30" i="1" s="1"/>
  <c r="BC29" i="1"/>
  <c r="AY29" i="1"/>
  <c r="AW29" i="1"/>
  <c r="AV29" i="1"/>
  <c r="AU29" i="1"/>
  <c r="AR29" i="1"/>
  <c r="AQ29" i="1"/>
  <c r="AN29" i="1"/>
  <c r="AM29" i="1"/>
  <c r="AH29" i="1"/>
  <c r="AG29" i="1"/>
  <c r="AF29" i="1"/>
  <c r="AB29" i="1"/>
  <c r="AA29" i="1"/>
  <c r="V29" i="1"/>
  <c r="U29" i="1"/>
  <c r="T29" i="1"/>
  <c r="P29" i="1"/>
  <c r="O29" i="1"/>
  <c r="N29" i="1"/>
  <c r="Z29" i="1" s="1"/>
  <c r="AL29" i="1" s="1"/>
  <c r="BC28" i="1"/>
  <c r="AY28" i="1"/>
  <c r="AW28" i="1"/>
  <c r="AV28" i="1"/>
  <c r="AU28" i="1"/>
  <c r="AR28" i="1"/>
  <c r="AQ28" i="1"/>
  <c r="AN28" i="1"/>
  <c r="AM28" i="1"/>
  <c r="AG28" i="1"/>
  <c r="AF28" i="1"/>
  <c r="AB28" i="1"/>
  <c r="AA28" i="1"/>
  <c r="T28" i="1"/>
  <c r="P28" i="1"/>
  <c r="O28" i="1"/>
  <c r="N28" i="1"/>
  <c r="Z28" i="1" s="1"/>
  <c r="AL28" i="1" s="1"/>
  <c r="J28" i="1"/>
  <c r="AH28" i="1" s="1"/>
  <c r="BC27" i="1"/>
  <c r="AY27" i="1"/>
  <c r="AW27" i="1"/>
  <c r="AV27" i="1"/>
  <c r="AU27" i="1"/>
  <c r="AR27" i="1"/>
  <c r="AQ27" i="1"/>
  <c r="AN27" i="1"/>
  <c r="AM27" i="1"/>
  <c r="AG27" i="1"/>
  <c r="AF27" i="1"/>
  <c r="AB27" i="1"/>
  <c r="AA27" i="1"/>
  <c r="V27" i="1"/>
  <c r="AC27" i="1" s="1"/>
  <c r="U27" i="1"/>
  <c r="T27" i="1"/>
  <c r="P27" i="1"/>
  <c r="O27" i="1"/>
  <c r="N27" i="1"/>
  <c r="Z27" i="1" s="1"/>
  <c r="AL27" i="1" s="1"/>
  <c r="J27" i="1"/>
  <c r="AH27" i="1" s="1"/>
  <c r="BE26" i="1"/>
  <c r="BE28" i="1" s="1"/>
  <c r="BE30" i="1" s="1"/>
  <c r="BC26" i="1"/>
  <c r="N26" i="1" s="1"/>
  <c r="Z26" i="1" s="1"/>
  <c r="AL26" i="1" s="1"/>
  <c r="BA26" i="1"/>
  <c r="BA27" i="1" s="1"/>
  <c r="BA28" i="1" s="1"/>
  <c r="BA29" i="1" s="1"/>
  <c r="BA30" i="1" s="1"/>
  <c r="BA40" i="1" s="1"/>
  <c r="AY26" i="1"/>
  <c r="AW26" i="1"/>
  <c r="AV26" i="1"/>
  <c r="AU26" i="1"/>
  <c r="AR26" i="1"/>
  <c r="AQ26" i="1"/>
  <c r="AN26" i="1"/>
  <c r="AM26" i="1"/>
  <c r="AG26" i="1"/>
  <c r="AF26" i="1"/>
  <c r="AB26" i="1"/>
  <c r="AA26" i="1"/>
  <c r="U26" i="1"/>
  <c r="T26" i="1"/>
  <c r="P26" i="1"/>
  <c r="O26" i="1"/>
  <c r="J26" i="1"/>
  <c r="V26" i="1" s="1"/>
  <c r="BE25" i="1"/>
  <c r="BE27" i="1" s="1"/>
  <c r="BE29" i="1" s="1"/>
  <c r="BE40" i="1" s="1"/>
  <c r="BD25" i="1"/>
  <c r="BD26" i="1" s="1"/>
  <c r="BD27" i="1" s="1"/>
  <c r="BD28" i="1" s="1"/>
  <c r="BD29" i="1" s="1"/>
  <c r="BD30" i="1" s="1"/>
  <c r="BD40" i="1" s="1"/>
  <c r="BC25" i="1"/>
  <c r="N25" i="1" s="1"/>
  <c r="Q25" i="1" s="1"/>
  <c r="BB25" i="1"/>
  <c r="BB26" i="1" s="1"/>
  <c r="BB27" i="1" s="1"/>
  <c r="BB28" i="1" s="1"/>
  <c r="BB29" i="1" s="1"/>
  <c r="BB30" i="1" s="1"/>
  <c r="BB40" i="1" s="1"/>
  <c r="BA25" i="1"/>
  <c r="AY25" i="1"/>
  <c r="AW25" i="1"/>
  <c r="AV25" i="1"/>
  <c r="AU25" i="1"/>
  <c r="AR25" i="1"/>
  <c r="AQ25" i="1"/>
  <c r="AH25" i="1"/>
  <c r="AO25" i="1" s="1"/>
  <c r="AB25" i="1"/>
  <c r="T25" i="1"/>
  <c r="AF25" i="1" s="1"/>
  <c r="P25" i="1"/>
  <c r="J25" i="1"/>
  <c r="V25" i="1" s="1"/>
  <c r="AC25" i="1" s="1"/>
  <c r="AY24" i="1"/>
  <c r="AW24" i="1"/>
  <c r="AV24" i="1"/>
  <c r="AU24" i="1"/>
  <c r="AR24" i="1"/>
  <c r="AQ24" i="1"/>
  <c r="AN24" i="1"/>
  <c r="AM24" i="1"/>
  <c r="AG24" i="1"/>
  <c r="AF24" i="1"/>
  <c r="AB24" i="1"/>
  <c r="AA24" i="1"/>
  <c r="V24" i="1"/>
  <c r="U24" i="1"/>
  <c r="T24" i="1"/>
  <c r="P24" i="1"/>
  <c r="O24" i="1"/>
  <c r="N24" i="1"/>
  <c r="Z24" i="1" s="1"/>
  <c r="AL24" i="1" s="1"/>
  <c r="J24" i="1"/>
  <c r="AH24" i="1" s="1"/>
  <c r="BC22" i="1"/>
  <c r="N22" i="1" s="1"/>
  <c r="Z22" i="1" s="1"/>
  <c r="AL22" i="1" s="1"/>
  <c r="AY22" i="1"/>
  <c r="AW22" i="1"/>
  <c r="AV22" i="1"/>
  <c r="AU22" i="1"/>
  <c r="AR22" i="1"/>
  <c r="AQ22" i="1"/>
  <c r="AN22" i="1"/>
  <c r="AM22" i="1"/>
  <c r="AG22" i="1"/>
  <c r="AF22" i="1"/>
  <c r="AB22" i="1"/>
  <c r="AA22" i="1"/>
  <c r="U22" i="1"/>
  <c r="T22" i="1"/>
  <c r="P22" i="1"/>
  <c r="O22" i="1"/>
  <c r="J22" i="1"/>
  <c r="AH22" i="1" s="1"/>
  <c r="AR21" i="1"/>
  <c r="AQ21" i="1"/>
  <c r="AN21" i="1"/>
  <c r="AM21" i="1"/>
  <c r="AG21" i="1"/>
  <c r="AF21" i="1"/>
  <c r="AB21" i="1"/>
  <c r="AA21" i="1"/>
  <c r="Z21" i="1"/>
  <c r="AL21" i="1" s="1"/>
  <c r="U21" i="1"/>
  <c r="T21" i="1"/>
  <c r="P21" i="1"/>
  <c r="O21" i="1"/>
  <c r="J21" i="1"/>
  <c r="V21" i="1" s="1"/>
  <c r="AC21" i="1" s="1"/>
  <c r="BC20" i="1"/>
  <c r="N20" i="1" s="1"/>
  <c r="AY20" i="1"/>
  <c r="AW20" i="1"/>
  <c r="AV20" i="1"/>
  <c r="AU20" i="1"/>
  <c r="AR20" i="1"/>
  <c r="AQ20" i="1"/>
  <c r="AN20" i="1"/>
  <c r="AM20" i="1"/>
  <c r="AG20" i="1"/>
  <c r="AF20" i="1"/>
  <c r="AB20" i="1"/>
  <c r="AA20" i="1"/>
  <c r="Z20" i="1"/>
  <c r="AL20" i="1" s="1"/>
  <c r="U20" i="1"/>
  <c r="T20" i="1"/>
  <c r="P20" i="1"/>
  <c r="O20" i="1"/>
  <c r="J20" i="1"/>
  <c r="V20" i="1" s="1"/>
  <c r="AC20" i="1" s="1"/>
  <c r="BC19" i="1"/>
  <c r="AY19" i="1"/>
  <c r="AW19" i="1"/>
  <c r="AV19" i="1"/>
  <c r="AU19" i="1"/>
  <c r="AR19" i="1"/>
  <c r="AQ19" i="1"/>
  <c r="AN19" i="1"/>
  <c r="AM19" i="1"/>
  <c r="AH19" i="1"/>
  <c r="AG19" i="1"/>
  <c r="AF19" i="1"/>
  <c r="AB19" i="1"/>
  <c r="AA19" i="1"/>
  <c r="V19" i="1"/>
  <c r="U19" i="1"/>
  <c r="T19" i="1"/>
  <c r="P19" i="1"/>
  <c r="O19" i="1"/>
  <c r="N19" i="1"/>
  <c r="BC18" i="1"/>
  <c r="N18" i="1" s="1"/>
  <c r="Z18" i="1" s="1"/>
  <c r="AL18" i="1" s="1"/>
  <c r="AY18" i="1"/>
  <c r="AW18" i="1"/>
  <c r="AV18" i="1"/>
  <c r="AU18" i="1"/>
  <c r="AR18" i="1"/>
  <c r="AQ18" i="1"/>
  <c r="AN18" i="1"/>
  <c r="AM18" i="1"/>
  <c r="AG18" i="1"/>
  <c r="AF18" i="1"/>
  <c r="AB18" i="1"/>
  <c r="AA18" i="1"/>
  <c r="T18" i="1"/>
  <c r="P18" i="1"/>
  <c r="O18" i="1"/>
  <c r="J18" i="1"/>
  <c r="AH18" i="1" s="1"/>
  <c r="BC17" i="1"/>
  <c r="N17" i="1" s="1"/>
  <c r="Z17" i="1" s="1"/>
  <c r="AC17" i="1" s="1"/>
  <c r="AY17" i="1"/>
  <c r="AW17" i="1"/>
  <c r="AV17" i="1"/>
  <c r="AU17" i="1"/>
  <c r="AR17" i="1"/>
  <c r="AQ17" i="1"/>
  <c r="AN17" i="1"/>
  <c r="AM17" i="1"/>
  <c r="AG17" i="1"/>
  <c r="AF17" i="1"/>
  <c r="AB17" i="1"/>
  <c r="AA17" i="1"/>
  <c r="V17" i="1"/>
  <c r="U17" i="1"/>
  <c r="T17" i="1"/>
  <c r="P17" i="1"/>
  <c r="O17" i="1"/>
  <c r="J17" i="1"/>
  <c r="AH17" i="1" s="1"/>
  <c r="BE16" i="1"/>
  <c r="BE18" i="1" s="1"/>
  <c r="BE20" i="1" s="1"/>
  <c r="BC16" i="1"/>
  <c r="N16" i="1" s="1"/>
  <c r="AY16" i="1"/>
  <c r="AW16" i="1"/>
  <c r="AV16" i="1"/>
  <c r="AU16" i="1"/>
  <c r="AR16" i="1"/>
  <c r="AQ16" i="1"/>
  <c r="AN16" i="1"/>
  <c r="AM16" i="1"/>
  <c r="AG16" i="1"/>
  <c r="AF16" i="1"/>
  <c r="AB16" i="1"/>
  <c r="AA16" i="1"/>
  <c r="Z16" i="1"/>
  <c r="AL16" i="1" s="1"/>
  <c r="U16" i="1"/>
  <c r="T16" i="1"/>
  <c r="P16" i="1"/>
  <c r="O16" i="1"/>
  <c r="Q16" i="1" s="1"/>
  <c r="J16" i="1"/>
  <c r="V16" i="1" s="1"/>
  <c r="AC16" i="1" s="1"/>
  <c r="BE15" i="1"/>
  <c r="BE17" i="1" s="1"/>
  <c r="BE19" i="1" s="1"/>
  <c r="BE22" i="1" s="1"/>
  <c r="BD15" i="1"/>
  <c r="BD16" i="1" s="1"/>
  <c r="BD17" i="1" s="1"/>
  <c r="BD18" i="1" s="1"/>
  <c r="BD19" i="1" s="1"/>
  <c r="BD20" i="1" s="1"/>
  <c r="BD22" i="1" s="1"/>
  <c r="BC15" i="1"/>
  <c r="N15" i="1" s="1"/>
  <c r="Q15" i="1" s="1"/>
  <c r="BB15" i="1"/>
  <c r="BB16" i="1" s="1"/>
  <c r="BB17" i="1" s="1"/>
  <c r="BB18" i="1" s="1"/>
  <c r="BB19" i="1" s="1"/>
  <c r="BB20" i="1" s="1"/>
  <c r="BB22" i="1" s="1"/>
  <c r="BA15" i="1"/>
  <c r="BA16" i="1" s="1"/>
  <c r="BA17" i="1" s="1"/>
  <c r="BA18" i="1" s="1"/>
  <c r="BA19" i="1" s="1"/>
  <c r="BA20" i="1" s="1"/>
  <c r="BA22" i="1" s="1"/>
  <c r="AY15" i="1"/>
  <c r="AW15" i="1"/>
  <c r="AV15" i="1"/>
  <c r="AU15" i="1"/>
  <c r="AR15" i="1"/>
  <c r="AQ15" i="1"/>
  <c r="AH15" i="1"/>
  <c r="AO15" i="1" s="1"/>
  <c r="AB15" i="1"/>
  <c r="U15" i="1"/>
  <c r="AG15" i="1" s="1"/>
  <c r="T15" i="1"/>
  <c r="AF15" i="1" s="1"/>
  <c r="P15" i="1"/>
  <c r="J15" i="1"/>
  <c r="V15" i="1" s="1"/>
  <c r="AC15" i="1" s="1"/>
  <c r="AY14" i="1"/>
  <c r="AW14" i="1"/>
  <c r="AV14" i="1"/>
  <c r="AU14" i="1"/>
  <c r="AR14" i="1"/>
  <c r="AQ14" i="1"/>
  <c r="AN14" i="1"/>
  <c r="AM14" i="1"/>
  <c r="AG14" i="1"/>
  <c r="AF14" i="1"/>
  <c r="AB14" i="1"/>
  <c r="AA14" i="1"/>
  <c r="V14" i="1"/>
  <c r="AC14" i="1" s="1"/>
  <c r="U14" i="1"/>
  <c r="T14" i="1"/>
  <c r="P14" i="1"/>
  <c r="O14" i="1"/>
  <c r="N14" i="1"/>
  <c r="Z14" i="1" s="1"/>
  <c r="AL14" i="1" s="1"/>
  <c r="J14" i="1"/>
  <c r="AH14" i="1" s="1"/>
  <c r="Q17" i="2" l="1"/>
  <c r="Z17" i="2"/>
  <c r="AL17" i="2" s="1"/>
  <c r="Z29" i="2"/>
  <c r="AL29" i="2" s="1"/>
  <c r="Q29" i="2"/>
  <c r="Z20" i="2"/>
  <c r="AL20" i="2" s="1"/>
  <c r="Q20" i="2"/>
  <c r="AO12" i="2"/>
  <c r="AH16" i="1"/>
  <c r="AO16" i="1" s="1"/>
  <c r="AP16" i="1" s="1"/>
  <c r="Q33" i="1"/>
  <c r="AH35" i="1"/>
  <c r="AO35" i="1" s="1"/>
  <c r="AC37" i="1"/>
  <c r="AH39" i="1"/>
  <c r="AO39" i="1" s="1"/>
  <c r="AP39" i="1" s="1"/>
  <c r="AP22" i="2"/>
  <c r="AC29" i="2"/>
  <c r="N30" i="2"/>
  <c r="N34" i="2"/>
  <c r="Z34" i="2" s="1"/>
  <c r="AL34" i="2" s="1"/>
  <c r="AO40" i="1"/>
  <c r="AC34" i="2"/>
  <c r="AO18" i="1"/>
  <c r="Q21" i="1"/>
  <c r="AH21" i="1"/>
  <c r="AO21" i="1" s="1"/>
  <c r="AC26" i="1"/>
  <c r="AO27" i="1"/>
  <c r="AO28" i="1"/>
  <c r="AC31" i="1"/>
  <c r="AH33" i="1"/>
  <c r="AO33" i="1" s="1"/>
  <c r="AP34" i="1"/>
  <c r="Q37" i="1"/>
  <c r="AC38" i="1"/>
  <c r="AC20" i="2"/>
  <c r="Q21" i="2"/>
  <c r="AC21" i="2"/>
  <c r="Q31" i="1"/>
  <c r="AC32" i="1"/>
  <c r="AC35" i="1"/>
  <c r="AP35" i="1" s="1"/>
  <c r="AO37" i="1"/>
  <c r="AC39" i="1"/>
  <c r="AP14" i="2"/>
  <c r="AO21" i="2"/>
  <c r="AP21" i="2" s="1"/>
  <c r="AO38" i="2"/>
  <c r="AP15" i="1"/>
  <c r="AO17" i="1"/>
  <c r="AP17" i="1" s="1"/>
  <c r="AL17" i="1"/>
  <c r="Z19" i="1"/>
  <c r="AL19" i="1" s="1"/>
  <c r="AO19" i="1" s="1"/>
  <c r="Q19" i="1"/>
  <c r="Q20" i="1"/>
  <c r="AH20" i="1"/>
  <c r="AO20" i="1" s="1"/>
  <c r="AO22" i="1"/>
  <c r="AO24" i="1"/>
  <c r="AC24" i="1"/>
  <c r="AC29" i="1"/>
  <c r="AP12" i="2"/>
  <c r="AC13" i="2"/>
  <c r="AO14" i="1"/>
  <c r="Q18" i="1"/>
  <c r="V18" i="1"/>
  <c r="AC18" i="1" s="1"/>
  <c r="AP25" i="1"/>
  <c r="AO29" i="1"/>
  <c r="AP31" i="1"/>
  <c r="AP33" i="1"/>
  <c r="AP37" i="1"/>
  <c r="AO13" i="2"/>
  <c r="Q22" i="1"/>
  <c r="Q26" i="1"/>
  <c r="AH26" i="1"/>
  <c r="AO26" i="1" s="1"/>
  <c r="Q28" i="1"/>
  <c r="V28" i="1"/>
  <c r="AC28" i="1" s="1"/>
  <c r="Q14" i="1"/>
  <c r="Q17" i="1"/>
  <c r="V22" i="1"/>
  <c r="AC22" i="1" s="1"/>
  <c r="Q24" i="1"/>
  <c r="Q27" i="1"/>
  <c r="Q29" i="1"/>
  <c r="V30" i="1"/>
  <c r="AC30" i="1" s="1"/>
  <c r="Q32" i="1"/>
  <c r="AH32" i="1"/>
  <c r="AO32" i="1" s="1"/>
  <c r="Q36" i="1"/>
  <c r="AH36" i="1"/>
  <c r="AO36" i="1" s="1"/>
  <c r="Q38" i="1"/>
  <c r="AH38" i="1"/>
  <c r="AO38" i="1" s="1"/>
  <c r="V40" i="1"/>
  <c r="AC40" i="1" s="1"/>
  <c r="V41" i="1"/>
  <c r="AC41" i="1" s="1"/>
  <c r="AH41" i="1"/>
  <c r="AO41" i="1" s="1"/>
  <c r="Z15" i="2"/>
  <c r="AL15" i="2" s="1"/>
  <c r="AO15" i="2" s="1"/>
  <c r="AC17" i="2"/>
  <c r="AO17" i="2"/>
  <c r="AC18" i="2"/>
  <c r="Z18" i="2"/>
  <c r="AL18" i="2" s="1"/>
  <c r="Q18" i="2"/>
  <c r="AO20" i="2"/>
  <c r="AP20" i="2" s="1"/>
  <c r="AO23" i="2"/>
  <c r="AP24" i="2"/>
  <c r="AO25" i="2"/>
  <c r="AP25" i="2" s="1"/>
  <c r="Z28" i="2"/>
  <c r="AL28" i="2" s="1"/>
  <c r="AO28" i="2" s="1"/>
  <c r="Q28" i="2"/>
  <c r="Z36" i="2"/>
  <c r="AL36" i="2" s="1"/>
  <c r="AO36" i="2" s="1"/>
  <c r="Q36" i="2"/>
  <c r="Q30" i="1"/>
  <c r="Q40" i="1"/>
  <c r="AP40" i="1" s="1"/>
  <c r="Q13" i="2"/>
  <c r="Z16" i="2"/>
  <c r="AL16" i="2" s="1"/>
  <c r="AO16" i="2" s="1"/>
  <c r="Q16" i="2"/>
  <c r="AO18" i="2"/>
  <c r="AC19" i="2"/>
  <c r="Z19" i="2"/>
  <c r="AL19" i="2" s="1"/>
  <c r="AO19" i="2" s="1"/>
  <c r="Q19" i="2"/>
  <c r="AO26" i="2"/>
  <c r="AO29" i="2"/>
  <c r="Z37" i="2"/>
  <c r="Q37" i="2"/>
  <c r="AO34" i="2"/>
  <c r="Z27" i="2"/>
  <c r="AL27" i="2" s="1"/>
  <c r="AO27" i="2" s="1"/>
  <c r="N33" i="2"/>
  <c r="N35" i="2"/>
  <c r="T40" i="2"/>
  <c r="AF40" i="2"/>
  <c r="BB35" i="2"/>
  <c r="Z41" i="2"/>
  <c r="AL41" i="2" s="1"/>
  <c r="Q41" i="2"/>
  <c r="Q38" i="2"/>
  <c r="Z45" i="2"/>
  <c r="AL45" i="2" s="1"/>
  <c r="Q45" i="2"/>
  <c r="BB44" i="2"/>
  <c r="BB45" i="2"/>
  <c r="BB47" i="2" s="1"/>
  <c r="AC41" i="2"/>
  <c r="Z47" i="2"/>
  <c r="Q47" i="2"/>
  <c r="Z48" i="2"/>
  <c r="AL48" i="2" s="1"/>
  <c r="Q48" i="2"/>
  <c r="AF49" i="2"/>
  <c r="T49" i="2"/>
  <c r="Z49" i="2"/>
  <c r="AL49" i="2" s="1"/>
  <c r="AO49" i="2" s="1"/>
  <c r="Q49" i="2"/>
  <c r="AO45" i="2"/>
  <c r="Z50" i="2"/>
  <c r="AL50" i="2" s="1"/>
  <c r="AO50" i="2" s="1"/>
  <c r="Q50" i="2"/>
  <c r="Z52" i="2"/>
  <c r="AL52" i="2" s="1"/>
  <c r="AO52" i="2" s="1"/>
  <c r="Q52" i="2"/>
  <c r="AO48" i="2"/>
  <c r="AP48" i="2" s="1"/>
  <c r="Q23" i="2"/>
  <c r="Q26" i="2"/>
  <c r="N31" i="2"/>
  <c r="Q34" i="2"/>
  <c r="BA36" i="2"/>
  <c r="BA38" i="2" s="1"/>
  <c r="BA35" i="2"/>
  <c r="Z39" i="2"/>
  <c r="AL39" i="2" s="1"/>
  <c r="Q39" i="2"/>
  <c r="BE34" i="2"/>
  <c r="BE36" i="2" s="1"/>
  <c r="Z40" i="2"/>
  <c r="AL40" i="2" s="1"/>
  <c r="AO40" i="2" s="1"/>
  <c r="Q40" i="2"/>
  <c r="AC38" i="2"/>
  <c r="AP38" i="2" s="1"/>
  <c r="Z43" i="2"/>
  <c r="AL43" i="2" s="1"/>
  <c r="AO43" i="2" s="1"/>
  <c r="Q43" i="2"/>
  <c r="AO39" i="2"/>
  <c r="BA45" i="2"/>
  <c r="BA47" i="2" s="1"/>
  <c r="BA44" i="2"/>
  <c r="Z46" i="2"/>
  <c r="AL46" i="2" s="1"/>
  <c r="AO46" i="2" s="1"/>
  <c r="AP46" i="2" s="1"/>
  <c r="Q46" i="2"/>
  <c r="BE42" i="2"/>
  <c r="BE43" i="2" s="1"/>
  <c r="BE45" i="2" s="1"/>
  <c r="BE44" i="2"/>
  <c r="BE47" i="2" s="1"/>
  <c r="AO41" i="2"/>
  <c r="AC45" i="2"/>
  <c r="AC46" i="2"/>
  <c r="AC48" i="2"/>
  <c r="Z53" i="2"/>
  <c r="AL53" i="2" s="1"/>
  <c r="AO53" i="2" s="1"/>
  <c r="Q53" i="2"/>
  <c r="AC49" i="2"/>
  <c r="N44" i="2"/>
  <c r="AP29" i="2" l="1"/>
  <c r="AP19" i="2"/>
  <c r="AP36" i="1"/>
  <c r="AP30" i="1"/>
  <c r="AP28" i="1"/>
  <c r="AC16" i="2"/>
  <c r="AP16" i="2" s="1"/>
  <c r="Z30" i="2"/>
  <c r="Q30" i="2"/>
  <c r="AC27" i="2"/>
  <c r="AP18" i="1"/>
  <c r="AP21" i="1"/>
  <c r="AC50" i="2"/>
  <c r="AP49" i="2"/>
  <c r="AC39" i="2"/>
  <c r="AP39" i="2" s="1"/>
  <c r="AP38" i="1"/>
  <c r="AP32" i="1"/>
  <c r="AP27" i="1"/>
  <c r="AC53" i="2"/>
  <c r="AP53" i="2" s="1"/>
  <c r="AP45" i="2"/>
  <c r="AL47" i="2"/>
  <c r="AO47" i="2" s="1"/>
  <c r="AC47" i="2"/>
  <c r="Z44" i="2"/>
  <c r="Q44" i="2"/>
  <c r="AC52" i="2"/>
  <c r="AP52" i="2" s="1"/>
  <c r="AP41" i="2"/>
  <c r="Z31" i="2"/>
  <c r="Q31" i="2"/>
  <c r="AP50" i="2"/>
  <c r="AC40" i="2"/>
  <c r="AP40" i="2" s="1"/>
  <c r="Z35" i="2"/>
  <c r="Q35" i="2"/>
  <c r="AP34" i="2"/>
  <c r="AL37" i="2"/>
  <c r="AO37" i="2" s="1"/>
  <c r="AC37" i="2"/>
  <c r="AP26" i="2"/>
  <c r="AP18" i="2"/>
  <c r="AC36" i="2"/>
  <c r="AP36" i="2" s="1"/>
  <c r="AC28" i="2"/>
  <c r="AP28" i="2" s="1"/>
  <c r="AP23" i="2"/>
  <c r="AP17" i="2"/>
  <c r="AP41" i="1"/>
  <c r="AP26" i="1"/>
  <c r="AP29" i="1"/>
  <c r="AC15" i="2"/>
  <c r="AP15" i="2" s="1"/>
  <c r="AP24" i="1"/>
  <c r="AP20" i="1"/>
  <c r="AC19" i="1"/>
  <c r="AP19" i="1" s="1"/>
  <c r="AC43" i="2"/>
  <c r="AP43" i="2" s="1"/>
  <c r="Z33" i="2"/>
  <c r="Q33" i="2"/>
  <c r="AP27" i="2"/>
  <c r="AP13" i="2"/>
  <c r="AP14" i="1"/>
  <c r="AP22" i="1"/>
  <c r="AP47" i="2" l="1"/>
  <c r="AL30" i="2"/>
  <c r="AO30" i="2" s="1"/>
  <c r="AC30" i="2"/>
  <c r="AL33" i="2"/>
  <c r="AO33" i="2" s="1"/>
  <c r="AP33" i="2" s="1"/>
  <c r="AC33" i="2"/>
  <c r="AL35" i="2"/>
  <c r="AO35" i="2" s="1"/>
  <c r="AC35" i="2"/>
  <c r="AL31" i="2"/>
  <c r="AO31" i="2" s="1"/>
  <c r="AP31" i="2" s="1"/>
  <c r="AC31" i="2"/>
  <c r="AL44" i="2"/>
  <c r="AO44" i="2" s="1"/>
  <c r="AC44" i="2"/>
  <c r="AP37" i="2"/>
  <c r="AP44" i="2" l="1"/>
  <c r="AP30" i="2"/>
  <c r="AP35" i="2"/>
</calcChain>
</file>

<file path=xl/sharedStrings.xml><?xml version="1.0" encoding="utf-8"?>
<sst xmlns="http://schemas.openxmlformats.org/spreadsheetml/2006/main" count="680" uniqueCount="216">
  <si>
    <t>УТВЕРЖДАЮ</t>
  </si>
  <si>
    <t>РАСПИСАНИЕ</t>
  </si>
  <si>
    <t>конец 4 к</t>
  </si>
  <si>
    <t>текущий контроль (л/р…к/р)</t>
  </si>
  <si>
    <t>Посещение</t>
  </si>
  <si>
    <t>Директор ИАСиД ______________Т.А. Хежев</t>
  </si>
  <si>
    <t xml:space="preserve">БАЛЛЬНО-РЕЙТИНГОВЫХ КОНТРОЛЬНЫХ МЕРОПРИЯТИЙ </t>
  </si>
  <si>
    <t xml:space="preserve">         «_____»____________ 2023 г.</t>
  </si>
  <si>
    <t>ЗА I ПОЛУГОДИЕ 2023- 2024 УЧЕБНОГО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ИНСТИТУТ АРХИТЕКТУРЫ, СТРОИТЕЛЬСТВА И ДИЗАЙНА</t>
  </si>
  <si>
    <t xml:space="preserve">Направление подготовки  54.03.01  Дизайн, 54.03.02  ДПИиНП    </t>
  </si>
  <si>
    <t>№ п/п</t>
  </si>
  <si>
    <t xml:space="preserve">НАИМЕНОВАНИЕ  ДИСЦИПЛИНЫ </t>
  </si>
  <si>
    <t>Форма итогового контроля</t>
  </si>
  <si>
    <t>ФИО                               преподавателя</t>
  </si>
  <si>
    <t>курс</t>
  </si>
  <si>
    <t>группа</t>
  </si>
  <si>
    <t>1 контрольная точка</t>
  </si>
  <si>
    <t>2 контрольная точка</t>
  </si>
  <si>
    <t>3 контрольная точка</t>
  </si>
  <si>
    <t>итого</t>
  </si>
  <si>
    <t>контрольные мероприятия</t>
  </si>
  <si>
    <t>коллоквиум</t>
  </si>
  <si>
    <t>тестирование</t>
  </si>
  <si>
    <t>Иные формы контроля</t>
  </si>
  <si>
    <t>всего</t>
  </si>
  <si>
    <t>дата</t>
  </si>
  <si>
    <t>час</t>
  </si>
  <si>
    <t>ауд</t>
  </si>
  <si>
    <t>балл</t>
  </si>
  <si>
    <t>шаг</t>
  </si>
  <si>
    <t>рейтинг</t>
  </si>
  <si>
    <t>тест</t>
  </si>
  <si>
    <t>шаг тест</t>
  </si>
  <si>
    <t>1_2</t>
  </si>
  <si>
    <t>2_3</t>
  </si>
  <si>
    <t>1 рейт</t>
  </si>
  <si>
    <t>2 рейт</t>
  </si>
  <si>
    <t>3 рейт</t>
  </si>
  <si>
    <t>пара</t>
  </si>
  <si>
    <t>часы</t>
  </si>
  <si>
    <t>колокв</t>
  </si>
  <si>
    <t>комп кл</t>
  </si>
  <si>
    <t>пг-время</t>
  </si>
  <si>
    <t>бал</t>
  </si>
  <si>
    <t xml:space="preserve"> 54.03.01  Дизайн</t>
  </si>
  <si>
    <t>ФОТОГРАФИЯ И ЦИФРОВАЯ ОБРАБОТКА ФОТОИЗОБРАЖЕНИЯ</t>
  </si>
  <si>
    <t>зачет</t>
  </si>
  <si>
    <t xml:space="preserve"> Мидаева П.Ю. </t>
  </si>
  <si>
    <t xml:space="preserve"> 3-4</t>
  </si>
  <si>
    <t>27.09.2023-29.09.2023</t>
  </si>
  <si>
    <t>107,111</t>
  </si>
  <si>
    <t>9,00-11,00</t>
  </si>
  <si>
    <t>ИНОСТРАННЫЙ ЯЗЫК В ПРОФЕССИОНАЛЬНОЙ СФЕРЕ</t>
  </si>
  <si>
    <t>доц. Карчаева С.Х.</t>
  </si>
  <si>
    <t xml:space="preserve">ПРОЕКТИРОВАНИЕ </t>
  </si>
  <si>
    <t>экзамен+к.п.</t>
  </si>
  <si>
    <t>Гучаева А.Н.</t>
  </si>
  <si>
    <t xml:space="preserve"> 5-6</t>
  </si>
  <si>
    <t>КОНЦЕПЦИИ ГРАФИЧЕСКОГО ДИЗАЙНА</t>
  </si>
  <si>
    <t xml:space="preserve">   Канукова З.М. </t>
  </si>
  <si>
    <r>
      <t xml:space="preserve">КОМПЬЮТЕРНЫЕ ТЕХНОЛОГИИ </t>
    </r>
    <r>
      <rPr>
        <sz val="16"/>
        <color rgb="FFFF0000"/>
        <rFont val="Times New Roman"/>
      </rPr>
      <t>ПРОЕКТИРОВАНИЯ ГРАФИЧЕСКОЙ ПРОДУКЦИИ</t>
    </r>
  </si>
  <si>
    <t xml:space="preserve"> 1-2</t>
  </si>
  <si>
    <t>БРЕНДИНГ: РАЗРАБОТКА БРЕНДА</t>
  </si>
  <si>
    <t>экзамен</t>
  </si>
  <si>
    <t xml:space="preserve"> Гучаева А.Н. </t>
  </si>
  <si>
    <t>ВИЗУАЛЬНЫЕ КОММУНИКАЦИИ И МЕДИАДИЗАЙН</t>
  </si>
  <si>
    <t xml:space="preserve">   доц. Султанова А.М.    </t>
  </si>
  <si>
    <t>СИСТЕМЫ ВИЗУАЛЬНОЙ ИНДЕНТИФИКАЦИИ</t>
  </si>
  <si>
    <t>РЕКЛАМНЫЕ ТЕХНОЛОГИИ</t>
  </si>
  <si>
    <t xml:space="preserve">        доц. Султанова А.М.      </t>
  </si>
  <si>
    <t xml:space="preserve">54.03.02  ДПИ и НП  </t>
  </si>
  <si>
    <t xml:space="preserve">ТЕХНИЧЕСКИЙ РИСУНОК     </t>
  </si>
  <si>
    <t>диф.зачет</t>
  </si>
  <si>
    <t>ст.преп. Кабардова А.А.</t>
  </si>
  <si>
    <t>3.10.2023-5.10.2023</t>
  </si>
  <si>
    <t>ПРОЕКТИРОВАНИЕ</t>
  </si>
  <si>
    <t xml:space="preserve">  ст.преп. Кабардова А.А.  </t>
  </si>
  <si>
    <t xml:space="preserve">ОСНОВЫ ПРОИЗВОДСТВЕННОГО МАСТЕРСТВА             </t>
  </si>
  <si>
    <t xml:space="preserve">  ст.преп. Кабардова А.А.                                                                    ас.  Мурзаканова Р.М.                                           </t>
  </si>
  <si>
    <t xml:space="preserve">ИСТОРИЯ ХУДОЖЕСТВЕННОЙ ВЫШИВКИ         </t>
  </si>
  <si>
    <t>доц. Султанова А.М.     Л</t>
  </si>
  <si>
    <t xml:space="preserve">МОДЕЛИРОВАНИЕ И КОНСТРУИРОВАНИЕ  </t>
  </si>
  <si>
    <t xml:space="preserve">ЦИФРОВЫЕ И ИНФОРМАЦИОННО-КОММУНИКАЦИОННЫЕ ТЕХНОЛОГИИ И ИСКУССТВЕННЫЙ ИНТЕЛЛЕКТ                                                                              </t>
  </si>
  <si>
    <t xml:space="preserve">      доц. Лафишева М.М.   </t>
  </si>
  <si>
    <t xml:space="preserve">МЕНЕДЖМЕНТ В СФЕРЕ КУЛЬТУРЫ И ИСКУССТВА                    </t>
  </si>
  <si>
    <t xml:space="preserve">ст.преп. Таова Ф.А.      </t>
  </si>
  <si>
    <t xml:space="preserve">ХУДОЖЕСТВЕННОЕ ОФОРМЛЕНИЕ ТЕКСТИЛЬНЫХ ИЗДЕЛИЙ    </t>
  </si>
  <si>
    <t>ас. Мурзаканова Р.М.</t>
  </si>
  <si>
    <t xml:space="preserve">БЕЗОПАСНОСТЬ ЖИЗНЕДЕЯТЕЛЬНОСТИ   </t>
  </si>
  <si>
    <t xml:space="preserve">проф.    Маламатов А.Х.      </t>
  </si>
  <si>
    <t>УПРАВЛЕНИЕ ПРОЕКТАМИ</t>
  </si>
  <si>
    <t xml:space="preserve">ст. преп. Блиева А.Х. </t>
  </si>
  <si>
    <t>ЭЛЕКТИВНЫЕ ДИСЦИПЛИНЫ ПО ФИЗИЧЕСКОЙ КУЛЬТУРЕ И СПОРТУ</t>
  </si>
  <si>
    <t>*</t>
  </si>
  <si>
    <t>29.09 Пт  13.00-14.35    (сдача нормативов) ФСК</t>
  </si>
  <si>
    <t>ХУДОЖЕСТВЕННОЕ ОФОРМЛЕНИЕ МЕДНО-ЧЕКАННЫХ ИЗДЕЛИЙ</t>
  </si>
  <si>
    <t xml:space="preserve">ст.преп. Унежева З.С. </t>
  </si>
  <si>
    <t>ИСТОРИЯ ДЕКОРАТИВНО-ПРИКЛАДНОГО ИСКУССТВА И НАРОДНЫЕ ХУДОЖЕСТВЕННЫЕ ПРОМЫСЛЫ</t>
  </si>
  <si>
    <t>доц. Султанова А.М.</t>
  </si>
  <si>
    <t xml:space="preserve">ТЕОРИЯ И  МЕТОДИКА ПРЕПОДАВАНИЯ ДПИ       </t>
  </si>
  <si>
    <t>зачет+к.р.</t>
  </si>
  <si>
    <t xml:space="preserve">ХУДОЖЕСТВЕННОЕ ОФОРМЛЕНИЕ ЮВЕЛИРНЫХ ИЗДЕЛИЙ </t>
  </si>
  <si>
    <t xml:space="preserve">ОСНОВЫ ПРОИЗВОДСТВЕННОГО МАСТЕРСТВА(ХУДОЖЕСТВЕННЫЙ МЕТАЛЛ)       </t>
  </si>
  <si>
    <t xml:space="preserve">ПРОЕКТИРОВАНИЕ  </t>
  </si>
  <si>
    <t>ИНОСТРАННЫЙ В ПРОФЕССИОНАЛЬНОЙ СФЕРЕ</t>
  </si>
  <si>
    <t>Зам.директора ИАСиД _____________ М.М. Шогенова</t>
  </si>
  <si>
    <t>Руководитель ОПОП _____________  А.М. Султанова</t>
  </si>
  <si>
    <t>Расписание</t>
  </si>
  <si>
    <t>Первый проректор-проректор по УР ______________В.Н. Лесев</t>
  </si>
  <si>
    <t xml:space="preserve">                 «_____»_________________2020 г.</t>
  </si>
  <si>
    <t>ЗА I ПОЛУГОДИЕ 2020- 2021 УЧЕБНОГО ГОДА                                                                                                                                                                                                                                                                                                                                                ИНСТИТУТ АРХИТЕКТУРЫ, СТРОИТЕЛЬСТВА И ДИЗАЙНА</t>
  </si>
  <si>
    <t xml:space="preserve">          Направление подготовки  07.03.01 АРХИТЕКТУРА</t>
  </si>
  <si>
    <t>ФИО                                    преподавателя</t>
  </si>
  <si>
    <t>комп. класс</t>
  </si>
  <si>
    <t xml:space="preserve"> время</t>
  </si>
  <si>
    <t>ИНОСТРАННЫЙ ЯЗЫК</t>
  </si>
  <si>
    <t xml:space="preserve"> доц. Сабанчиева А.К.                                                                                                ст.преп. Хутова Е.Р.      </t>
  </si>
  <si>
    <t>506                                                                                                                       504</t>
  </si>
  <si>
    <t>7.10.2019-10.10.2019</t>
  </si>
  <si>
    <t>6.11.2019-8.11.2019</t>
  </si>
  <si>
    <t>18.12.2019-20.12.2019</t>
  </si>
  <si>
    <t>111</t>
  </si>
  <si>
    <t>ФИЗИЧЕСКАЯ КУЛЬТУРА И СПОРТ</t>
  </si>
  <si>
    <t xml:space="preserve"> доц. Бажев А.З.                </t>
  </si>
  <si>
    <t>7.10.2020-10.10.2020</t>
  </si>
  <si>
    <t>9.11.2020-11.11.2020</t>
  </si>
  <si>
    <t>21.12.2020-23.12.2020</t>
  </si>
  <si>
    <t xml:space="preserve"> ИСТОРИЯ  (история России, всеобщая история)</t>
  </si>
  <si>
    <t>проф. Апажева Е.С.</t>
  </si>
  <si>
    <t>РОДНОЙ ЯЗЫК</t>
  </si>
  <si>
    <t xml:space="preserve">доц.  Хашхожева З.Т.                                    ст. пр. Мизиев А.М.                                           ст. пр. Макитова Т.Т. </t>
  </si>
  <si>
    <t>507  204           210</t>
  </si>
  <si>
    <t>МАТЕМАТИКА</t>
  </si>
  <si>
    <t>ст. преп. Гучаева З.Х.</t>
  </si>
  <si>
    <t>АРХИТЕКТУРНОЕ ПРОЕКТИРОВАНИЕ                                              (I уровень)+2 К/П</t>
  </si>
  <si>
    <t>доц. Бжахов М.И.</t>
  </si>
  <si>
    <t>РИСУНОК</t>
  </si>
  <si>
    <t>диф. зачет</t>
  </si>
  <si>
    <t>доц. Канокова Ф.Ю.</t>
  </si>
  <si>
    <t>НАЧЕРТАТЕЛЬНАЯ ГЕОМЕТРИЯ И ЧЕРЧЕНИЕ</t>
  </si>
  <si>
    <t>ст.пр. Шогенова Ф.М.</t>
  </si>
  <si>
    <t xml:space="preserve">ЦВЕТОВЕДЕНИЕ И КОЛОРИСТИКА      </t>
  </si>
  <si>
    <t xml:space="preserve"> ИСТОРИЯ ИСКУССТВ        </t>
  </si>
  <si>
    <t>09.10.2019-11.10.2019</t>
  </si>
  <si>
    <t xml:space="preserve">ЭЛЕКТИВНЫЕ КУРСЫ ПО ФИЗИЧЕСКОЙ КУЛЬТУРЕ </t>
  </si>
  <si>
    <t xml:space="preserve"> ст.пр.: Данкеева Е.В, Киржинов М.М, Черкесов Т.Ю. Биттиров Р.М</t>
  </si>
  <si>
    <t>07.10 Ср   11.45-13.20       (сдача нормативов)  ФСК</t>
  </si>
  <si>
    <t>11.11 Ср      11.45-13.20       (сдача нормативов)  ФСК</t>
  </si>
  <si>
    <t>23.12 Ср   11.45-13.20       (сдача нормативов)  ФСК</t>
  </si>
  <si>
    <t>ИНФОРМАЦИОННЫЕ ТЕХНОЛОГИИ В АРХИТЕКТУРЕ</t>
  </si>
  <si>
    <t>доц. Хуранов В.Х.</t>
  </si>
  <si>
    <t>КОМПОЗИЦИОННОЕ МОДЕЛИРОВАНИЕ +К/П</t>
  </si>
  <si>
    <t xml:space="preserve">ст. преп. Елеев В.Л.  </t>
  </si>
  <si>
    <t>ФИЛОСОФИЯ</t>
  </si>
  <si>
    <t xml:space="preserve">ст.преп. Культербаева Л.Ч.  </t>
  </si>
  <si>
    <t>СКУЛЬПТУРА И СКУЛЬПТУРНО-ПЛАСТИЧЕСКОЕ МОДЕЛИРОВАНИЕ</t>
  </si>
  <si>
    <t xml:space="preserve">ст. преп.  Унежева З.С.  </t>
  </si>
  <si>
    <t>АРХИТЕКТУРНОЕ ПРОЕКТИРОВАНИЕ (I УРОВЕНЬ) 2 К/П</t>
  </si>
  <si>
    <t xml:space="preserve">ст. преп. Елеев В.Л. </t>
  </si>
  <si>
    <t xml:space="preserve">ИСТОРИЯ АРХИТЕКТУРЫ   </t>
  </si>
  <si>
    <t xml:space="preserve">РИСУНОК  </t>
  </si>
  <si>
    <t xml:space="preserve"> ст. преп.Иванникова О. Е.  </t>
  </si>
  <si>
    <t xml:space="preserve">ТЕОРЕТИЧЕСКАЯ МЕХАНИКА </t>
  </si>
  <si>
    <t>доц. Шогенова М.М.</t>
  </si>
  <si>
    <t xml:space="preserve">НАЧЕРТАТЕЛЬНАЯ ГЕОМЕТРИЯ    </t>
  </si>
  <si>
    <t>201                                       206                                                    204</t>
  </si>
  <si>
    <t>ст.пр.: Абазов З.В, Ачиева Н.Е, Гашаева К.Б, Данкеева Е.В, Жероков З.А, Караев А.Ш, Киржинов М.М, Фиапшев И.А</t>
  </si>
  <si>
    <t>09.10 Пт    11.45-13.20      (сдача нормативов)  ФСК</t>
  </si>
  <si>
    <t>13.11 Пт     11.45-13.20      (сдача нормативов)  ФСК</t>
  </si>
  <si>
    <t>25.12  Пт   11.45-13.20       (сдача нормативов)  ФСК</t>
  </si>
  <si>
    <t xml:space="preserve">доц. Сабанчиева А.К.       Ст.преп. Асанова М.С.                            </t>
  </si>
  <si>
    <t>34      23          202</t>
  </si>
  <si>
    <t>ЖИВОПИСЬ</t>
  </si>
  <si>
    <t xml:space="preserve">КОМПЬЮТЕРНОЕ ТРЕХМЕРНОЕ МОДЕЛИРОВАНИЕ И ВИЗУАЛИЗАЦИЯ </t>
  </si>
  <si>
    <t>доц. Гукетлов Х.М.</t>
  </si>
  <si>
    <t>206      112   202</t>
  </si>
  <si>
    <t>28.09.2020-30.09.2020</t>
  </si>
  <si>
    <t>2.11.2020-5.11.2020</t>
  </si>
  <si>
    <t>04.12.2019-6.12.2019</t>
  </si>
  <si>
    <t xml:space="preserve">СТРОИТЕЛЬНАЯ МЕХАНИКА  </t>
  </si>
  <si>
    <t xml:space="preserve">доц. Казиев А.М. </t>
  </si>
  <si>
    <t xml:space="preserve">АРХИТЕКТУРНЫЕ КОНСТРУКЦИИ И ТЕОРИЯ КОНСТРУИРОВАНИЯ  </t>
  </si>
  <si>
    <t xml:space="preserve">МЕТОДОЛОГИЯ ПРОЕКТИРОВАНИЯ    </t>
  </si>
  <si>
    <t>107</t>
  </si>
  <si>
    <t>15,00-17,00</t>
  </si>
  <si>
    <t xml:space="preserve">ИНЖЕНЕРНАЯ ГЕОЛОГИЯ </t>
  </si>
  <si>
    <t>СКУЛЬПТУРНО-ПЛАСТИЧЕСКОЕ МОДЕЛИРОВАНИЕ</t>
  </si>
  <si>
    <t xml:space="preserve"> ст.пр.: Абазов З.В. Ачиева Н.Е, Биттиров Р.М, Данкеева Е.В, Жероков З.А, Фиапшев И.А</t>
  </si>
  <si>
    <t>ИНФОРМАТИКА И ОСНОВЫ КОМПЬЮТЕРНЫХ ТЕХНОЛОГИЙ В АРХИТЕКТУРЕ</t>
  </si>
  <si>
    <t xml:space="preserve">ТЕОРИЯ  АРХИТЕКТУРЫ  </t>
  </si>
  <si>
    <t>АРХИТЕКТУРНОЕ ПРОЕКТИРОВАНИЕ (I УРОВЕНЬ)+к/п</t>
  </si>
  <si>
    <t>ст. преп. Казанчев З.А.</t>
  </si>
  <si>
    <t xml:space="preserve">ЭКОНОМИКА АРХИТЕКТУРНЫХ  РЕШЕНИЙ И  СТРОИТЕЛЬСТВА  </t>
  </si>
  <si>
    <t>доц. Кумыков М.З.</t>
  </si>
  <si>
    <t xml:space="preserve">ОСНОВАНИЯ И ФУНДАМЕНТЫ </t>
  </si>
  <si>
    <t xml:space="preserve">доц. Хасауов Ю. М. </t>
  </si>
  <si>
    <t xml:space="preserve">АРХИТЕКТУРНОЕ ПРОЕКТИРОВАНИЕ (II УРОВЕНЬ)   </t>
  </si>
  <si>
    <t xml:space="preserve">АРХИТЕКТУРНАЯ ФИЗИКА                                                                    </t>
  </si>
  <si>
    <t xml:space="preserve"> доц.Гукетлов  Х.М.  </t>
  </si>
  <si>
    <t xml:space="preserve">  СОВРЕМЕННЫЕ КОМПОЗИЦИОННЫЕ МАТЕРИАЛЫ   </t>
  </si>
  <si>
    <t>ст. преп. Кажаров А.Р.</t>
  </si>
  <si>
    <t>ЖЕЛЕЗОБЕТОННЫЕ И КАМЕННЫЕ КОНСТРУКЦИИ+курс.проект</t>
  </si>
  <si>
    <t>доц. Джанкулаев А.Я.</t>
  </si>
  <si>
    <t xml:space="preserve">ИСТОРИЯ АРХИТЕКТУРЫ СЕВЕРНОГО КАВКАЗА  </t>
  </si>
  <si>
    <t xml:space="preserve"> доц.Султанова А.М.</t>
  </si>
  <si>
    <t>Директор ИАСиД  ___________________Т.А.Хежев</t>
  </si>
  <si>
    <t>Начальник УОП   _______________  Р.М.  Лигидов</t>
  </si>
  <si>
    <r>
      <t>10.11</t>
    </r>
    <r>
      <rPr>
        <sz val="11"/>
        <rFont val="Calibri"/>
      </rPr>
      <t xml:space="preserve">  Пт  13.00-14.35    (сдача нормативов) ФСК </t>
    </r>
    <r>
      <rPr>
        <sz val="12"/>
        <color rgb="FF0000FF"/>
        <rFont val="Arial Cyr"/>
      </rPr>
      <t xml:space="preserve"> </t>
    </r>
  </si>
  <si>
    <r>
      <t>15.12</t>
    </r>
    <r>
      <rPr>
        <sz val="11"/>
        <rFont val="Calibri"/>
      </rPr>
      <t xml:space="preserve"> Пт  13.00-14.35    (сдача нормативов) ФСК </t>
    </r>
    <r>
      <rPr>
        <sz val="12"/>
        <color rgb="FFFF0000"/>
        <rFont val="Arial Cyr"/>
      </rPr>
      <t xml:space="preserve"> </t>
    </r>
  </si>
  <si>
    <t>1.11.2023-3.11.2023</t>
  </si>
  <si>
    <t>06.12.2023-8.12.2023</t>
  </si>
  <si>
    <t>20.12.2023-22.12.2023</t>
  </si>
  <si>
    <t>8.11.2023-10.11.2023</t>
  </si>
  <si>
    <t>доц.: Хаупшев М. Х.,  Хежев А. А., ст.преп.:  Чеченов Б.  Х.,  Гилясова М. Х.,  Биттиров Р. М.,  Кишев A. З.,  Ачиева Н. Е.,  Данкеева Е. В.,  Жероков З. А.,   Полякова О.А.,   Караев А.Ш., Карданов А. Х.
асс.:  Гетигежев А. А., Фиапшев И. А., Цагов С.З. 
Георгиев И. С</t>
  </si>
  <si>
    <t>____________    З.С. Унежева</t>
  </si>
  <si>
    <t>экзамен+к.р.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</si>
</sst>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m\,ddd"/>
  </numFmts>
  <fonts count="98" x14ac:knownFonts="1">
    <font>
      <sz val="11"/>
      <name val="Calibri"/>
    </font>
    <font>
      <sz val="10"/>
      <name val="Arial Cyr"/>
    </font>
    <font>
      <b/>
      <sz val="14"/>
      <name val="Times New Roman"/>
    </font>
    <font>
      <sz val="12"/>
      <name val="Times New Roman"/>
    </font>
    <font>
      <sz val="14"/>
      <name val="Times New Roman"/>
    </font>
    <font>
      <sz val="13"/>
      <name val="Times New Roman"/>
    </font>
    <font>
      <sz val="14"/>
      <name val="Arial Cyr"/>
    </font>
    <font>
      <sz val="12"/>
      <name val="Arial Cyr"/>
    </font>
    <font>
      <b/>
      <sz val="14"/>
      <color rgb="FF333333"/>
      <name val="Times New Roman"/>
    </font>
    <font>
      <b/>
      <sz val="28"/>
      <color rgb="FF333333"/>
      <name val="Times New Roman"/>
    </font>
    <font>
      <b/>
      <sz val="60"/>
      <color rgb="FFFF0000"/>
      <name val="Arial Cyr"/>
    </font>
    <font>
      <sz val="14"/>
      <color rgb="FFFF0000"/>
      <name val="Arial Cyr"/>
    </font>
    <font>
      <sz val="20"/>
      <color rgb="FFFF0000"/>
      <name val="Arial Cyr"/>
    </font>
    <font>
      <b/>
      <sz val="12"/>
      <name val="Arial Cyr"/>
    </font>
    <font>
      <b/>
      <sz val="28"/>
      <color rgb="FFFF0000"/>
      <name val="Arial Cyr"/>
    </font>
    <font>
      <b/>
      <sz val="26"/>
      <color rgb="FF333333"/>
      <name val="Times New Roman"/>
    </font>
    <font>
      <b/>
      <sz val="16"/>
      <color rgb="FF333333"/>
      <name val="Times New Roman"/>
    </font>
    <font>
      <b/>
      <sz val="28"/>
      <color rgb="FF800000"/>
      <name val="Arial Cyr"/>
    </font>
    <font>
      <b/>
      <sz val="14"/>
      <color rgb="FF000080"/>
      <name val="Times New Roman"/>
    </font>
    <font>
      <b/>
      <sz val="18"/>
      <color rgb="FF000080"/>
      <name val="Times New Roman"/>
    </font>
    <font>
      <b/>
      <sz val="16"/>
      <color rgb="FF000080"/>
      <name val="Times New Roman"/>
    </font>
    <font>
      <b/>
      <sz val="16"/>
      <color rgb="FF000080"/>
      <name val="Arial Cyr"/>
    </font>
    <font>
      <b/>
      <sz val="14"/>
      <color rgb="FF008000"/>
      <name val="Arial Cyr"/>
    </font>
    <font>
      <b/>
      <sz val="14"/>
      <name val="Arial Cyr"/>
    </font>
    <font>
      <b/>
      <sz val="14"/>
      <color rgb="FF0000FF"/>
      <name val="Arial Cyr"/>
    </font>
    <font>
      <b/>
      <sz val="14"/>
      <color rgb="FFFF0000"/>
      <name val="Arial Cyr"/>
    </font>
    <font>
      <b/>
      <sz val="14"/>
      <color rgb="FF993300"/>
      <name val="Arial Cyr"/>
    </font>
    <font>
      <b/>
      <sz val="12"/>
      <color rgb="FFFF0000"/>
      <name val="Arial Cyr"/>
    </font>
    <font>
      <b/>
      <sz val="10"/>
      <name val="Arial Cyr"/>
    </font>
    <font>
      <b/>
      <sz val="36"/>
      <color rgb="FF000080"/>
      <name val="Times New Roman"/>
    </font>
    <font>
      <b/>
      <sz val="16"/>
      <color rgb="FF800000"/>
      <name val="Times New Roman"/>
    </font>
    <font>
      <sz val="16"/>
      <color rgb="FFFF0000"/>
      <name val="Times New Roman"/>
    </font>
    <font>
      <b/>
      <sz val="18"/>
      <color rgb="FF993300"/>
      <name val="Times New Roman"/>
    </font>
    <font>
      <b/>
      <sz val="16"/>
      <color rgb="FF993300"/>
      <name val="Times New Roman"/>
    </font>
    <font>
      <sz val="16"/>
      <name val="Times New Roman"/>
    </font>
    <font>
      <sz val="16"/>
      <color rgb="FF008000"/>
      <name val="Arial Cyr"/>
    </font>
    <font>
      <sz val="12"/>
      <color rgb="FF008000"/>
      <name val="Arial Cyr"/>
    </font>
    <font>
      <b/>
      <sz val="16"/>
      <color rgb="FF008000"/>
      <name val="Arial Cyr"/>
    </font>
    <font>
      <sz val="16"/>
      <name val="Arial Cyr"/>
    </font>
    <font>
      <sz val="16"/>
      <color rgb="FF0000FF"/>
      <name val="Arial Cyr"/>
    </font>
    <font>
      <b/>
      <sz val="16"/>
      <color rgb="FF0000FF"/>
      <name val="Arial Cyr"/>
    </font>
    <font>
      <sz val="16"/>
      <color rgb="FFFF0000"/>
      <name val="Arial Cyr"/>
    </font>
    <font>
      <sz val="12"/>
      <color rgb="FFFF0000"/>
      <name val="Arial Cyr"/>
    </font>
    <font>
      <b/>
      <sz val="16"/>
      <color rgb="FFFF0000"/>
      <name val="Arial Cyr"/>
    </font>
    <font>
      <b/>
      <sz val="16"/>
      <color rgb="FF993300"/>
      <name val="Arial Cyr"/>
    </font>
    <font>
      <sz val="10"/>
      <color rgb="FFFF0000"/>
      <name val="Times New Roman"/>
    </font>
    <font>
      <sz val="8"/>
      <color rgb="FFFF0000"/>
      <name val="Times New Roman"/>
    </font>
    <font>
      <b/>
      <sz val="16"/>
      <color rgb="FFFF0000"/>
      <name val="Times New Roman Cyr"/>
    </font>
    <font>
      <b/>
      <sz val="16"/>
      <color rgb="FF0000FF"/>
      <name val="Times New Roman CYR"/>
    </font>
    <font>
      <sz val="8"/>
      <name val="Times New Roman"/>
    </font>
    <font>
      <sz val="16"/>
      <color rgb="FFC00000"/>
      <name val="Times New Roman"/>
    </font>
    <font>
      <b/>
      <sz val="36"/>
      <color rgb="FF800000"/>
      <name val="Times New Roman"/>
    </font>
    <font>
      <b/>
      <sz val="20"/>
      <color rgb="FF993300"/>
      <name val="Times New Roman"/>
    </font>
    <font>
      <sz val="18"/>
      <color rgb="FF008000"/>
      <name val="Arial Cyr"/>
    </font>
    <font>
      <sz val="14"/>
      <color rgb="FF008000"/>
      <name val="Arial Cyr"/>
    </font>
    <font>
      <sz val="14"/>
      <color rgb="FF0000FF"/>
      <name val="Arial Cyr"/>
    </font>
    <font>
      <sz val="10"/>
      <color rgb="FF0000FF"/>
      <name val="Arial Cyr"/>
    </font>
    <font>
      <sz val="10"/>
      <color rgb="FFFF0000"/>
      <name val="Arial Cyr"/>
    </font>
    <font>
      <sz val="10"/>
      <color rgb="FF008000"/>
      <name val="Arial Cyr"/>
    </font>
    <font>
      <sz val="16"/>
      <color rgb="FF800000"/>
      <name val="Times New Roman"/>
    </font>
    <font>
      <sz val="12"/>
      <color rgb="FF0000FF"/>
      <name val="Arial Cyr"/>
    </font>
    <font>
      <b/>
      <sz val="36"/>
      <name val="Times New Roman"/>
    </font>
    <font>
      <sz val="10"/>
      <name val="Times New Roman"/>
    </font>
    <font>
      <b/>
      <sz val="20"/>
      <name val="Times New Roman"/>
    </font>
    <font>
      <b/>
      <sz val="18"/>
      <name val="Times New Roman"/>
    </font>
    <font>
      <sz val="12"/>
      <name val="Arial"/>
    </font>
    <font>
      <sz val="12"/>
      <name val="Times New Roman Cyr"/>
    </font>
    <font>
      <sz val="10"/>
      <color rgb="FF333333"/>
      <name val="Arial Cyr"/>
    </font>
    <font>
      <b/>
      <sz val="24"/>
      <color rgb="FF333333"/>
      <name val="Arial Cyr"/>
    </font>
    <font>
      <b/>
      <sz val="48"/>
      <color rgb="FFFF0000"/>
      <name val="Arial Cyr"/>
    </font>
    <font>
      <b/>
      <sz val="16"/>
      <color rgb="FF333333"/>
      <name val="Arial Cyr"/>
    </font>
    <font>
      <b/>
      <sz val="26"/>
      <color rgb="FFFF0000"/>
      <name val="Arial Cyr"/>
    </font>
    <font>
      <b/>
      <sz val="26"/>
      <color rgb="FF008000"/>
      <name val="Arial Cyr"/>
    </font>
    <font>
      <b/>
      <sz val="18"/>
      <color rgb="FF000080"/>
      <name val="Arial Cyr"/>
    </font>
    <font>
      <b/>
      <sz val="20"/>
      <color rgb="FF000080"/>
      <name val="Arial"/>
    </font>
    <font>
      <b/>
      <sz val="20"/>
      <color rgb="FF000080"/>
      <name val="Arial Cyr"/>
    </font>
    <font>
      <b/>
      <sz val="12"/>
      <color rgb="FF008000"/>
      <name val="Arial Cyr"/>
    </font>
    <font>
      <b/>
      <sz val="12"/>
      <color rgb="FF0000FF"/>
      <name val="Arial Cyr"/>
    </font>
    <font>
      <b/>
      <sz val="18"/>
      <color rgb="FF993300"/>
      <name val="Arial Cyr"/>
    </font>
    <font>
      <b/>
      <sz val="10"/>
      <color rgb="FF008000"/>
      <name val="Arial Cyr"/>
    </font>
    <font>
      <b/>
      <sz val="10"/>
      <color rgb="FF0000FF"/>
      <name val="Arial Cyr"/>
    </font>
    <font>
      <b/>
      <sz val="10"/>
      <color rgb="FFFF0000"/>
      <name val="Arial Cyr"/>
    </font>
    <font>
      <b/>
      <sz val="11"/>
      <color rgb="FF008000"/>
      <name val="Arial Cyr"/>
    </font>
    <font>
      <b/>
      <sz val="11"/>
      <color rgb="FF0000FF"/>
      <name val="Arial Cyr"/>
    </font>
    <font>
      <b/>
      <sz val="11"/>
      <color rgb="FFFF0000"/>
      <name val="Arial Cyr"/>
    </font>
    <font>
      <b/>
      <sz val="14"/>
      <color rgb="FF993300"/>
      <name val="Times New Roman"/>
    </font>
    <font>
      <sz val="12"/>
      <color rgb="FFFF0000"/>
      <name val="Times New Roman"/>
    </font>
    <font>
      <sz val="18"/>
      <color rgb="FFFF0000"/>
      <name val="Arial Cyr"/>
    </font>
    <font>
      <sz val="18"/>
      <name val="Arial Cyr"/>
    </font>
    <font>
      <b/>
      <sz val="14"/>
      <color rgb="FF800000"/>
      <name val="Times New Roman"/>
    </font>
    <font>
      <sz val="14"/>
      <color rgb="FF800000"/>
      <name val="Times New Roman"/>
    </font>
    <font>
      <b/>
      <sz val="13"/>
      <color rgb="FF993300"/>
      <name val="Times New Roman"/>
    </font>
    <font>
      <b/>
      <sz val="12"/>
      <color rgb="FF993300"/>
      <name val="Times New Roman"/>
    </font>
    <font>
      <sz val="14"/>
      <color rgb="FFFF0000"/>
      <name val="Times New Roman"/>
    </font>
    <font>
      <b/>
      <sz val="20"/>
      <name val="Arial Cyr"/>
    </font>
    <font>
      <b/>
      <sz val="10"/>
      <color rgb="FF993300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Arial Cyr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</patternFill>
    </fill>
  </fills>
  <borders count="80">
    <border>
      <left/>
      <right/>
      <top/>
      <bottom/>
      <diagonal/>
    </border>
    <border>
      <left style="thin">
        <color rgb="FF2C2C2C"/>
      </left>
      <right style="thin">
        <color rgb="FF2C2C2C"/>
      </right>
      <top style="thin">
        <color rgb="FF2C2C2C"/>
      </top>
      <bottom style="thin">
        <color rgb="FF2C2C2C"/>
      </bottom>
      <diagonal/>
    </border>
    <border>
      <left style="thin">
        <color rgb="FF2C2C2C"/>
      </left>
      <right style="thin">
        <color rgb="FF2C2C2C"/>
      </right>
      <top style="thin">
        <color rgb="FF2C2C2C"/>
      </top>
      <bottom/>
      <diagonal/>
    </border>
    <border>
      <left/>
      <right style="thin">
        <color rgb="FF2C2C2C"/>
      </right>
      <top style="thin">
        <color rgb="FF2C2C2C"/>
      </top>
      <bottom style="thin">
        <color rgb="FF2C2C2C"/>
      </bottom>
      <diagonal/>
    </border>
    <border>
      <left style="thin">
        <color rgb="FF2C2C2C"/>
      </left>
      <right style="thin">
        <color rgb="FF2C2C2C"/>
      </right>
      <top/>
      <bottom style="thin">
        <color rgb="FF2C2C2C"/>
      </bottom>
      <diagonal/>
    </border>
    <border>
      <left style="thin">
        <color rgb="FF2C2C2C"/>
      </left>
      <right style="thin">
        <color rgb="FF2C2C2C"/>
      </right>
      <top/>
      <bottom/>
      <diagonal/>
    </border>
    <border>
      <left style="thin">
        <color rgb="FF2C2C2C"/>
      </left>
      <right/>
      <top style="thin">
        <color rgb="FF2C2C2C"/>
      </top>
      <bottom style="thin">
        <color rgb="FF2C2C2C"/>
      </bottom>
      <diagonal/>
    </border>
    <border>
      <left/>
      <right style="thin">
        <color rgb="FF2C2C2C"/>
      </right>
      <top style="thin">
        <color rgb="FF2C2C2C"/>
      </top>
      <bottom style="thin">
        <color rgb="FF2C2C2C"/>
      </bottom>
      <diagonal/>
    </border>
    <border>
      <left/>
      <right/>
      <top/>
      <bottom style="medium">
        <color rgb="FF2C2C2C"/>
      </bottom>
      <diagonal/>
    </border>
    <border>
      <left/>
      <right/>
      <top/>
      <bottom style="medium">
        <color rgb="FF2C2C2C"/>
      </bottom>
      <diagonal/>
    </border>
    <border>
      <left/>
      <right/>
      <top/>
      <bottom style="medium">
        <color rgb="FF2C2C2C"/>
      </bottom>
      <diagonal/>
    </border>
    <border>
      <left style="thin">
        <color rgb="FF2C2C2C"/>
      </left>
      <right style="thin">
        <color rgb="FF2C2C2C"/>
      </right>
      <top/>
      <bottom style="thin">
        <color rgb="FF2C2C2C"/>
      </bottom>
      <diagonal/>
    </border>
    <border>
      <left style="medium">
        <color rgb="FF2C2C2C"/>
      </left>
      <right style="medium">
        <color rgb="FF2C2C2C"/>
      </right>
      <top style="medium">
        <color rgb="FF2C2C2C"/>
      </top>
      <bottom style="medium">
        <color rgb="FF2C2C2C"/>
      </bottom>
      <diagonal/>
    </border>
    <border>
      <left/>
      <right/>
      <top style="medium">
        <color rgb="FF2C2C2C"/>
      </top>
      <bottom style="medium">
        <color rgb="FF2C2C2C"/>
      </bottom>
      <diagonal/>
    </border>
    <border>
      <left/>
      <right style="medium">
        <color rgb="FF2C2C2C"/>
      </right>
      <top style="medium">
        <color rgb="FF2C2C2C"/>
      </top>
      <bottom style="medium">
        <color rgb="FF2C2C2C"/>
      </bottom>
      <diagonal/>
    </border>
    <border>
      <left/>
      <right style="thin">
        <color rgb="FF2C2C2C"/>
      </right>
      <top/>
      <bottom style="thin">
        <color rgb="FF2C2C2C"/>
      </bottom>
      <diagonal/>
    </border>
    <border>
      <left style="medium">
        <color rgb="FF2C2C2C"/>
      </left>
      <right style="medium">
        <color rgb="FF2C2C2C"/>
      </right>
      <top/>
      <bottom/>
      <diagonal/>
    </border>
    <border>
      <left/>
      <right/>
      <top style="medium">
        <color rgb="FF2C2C2C"/>
      </top>
      <bottom/>
      <diagonal/>
    </border>
    <border>
      <left/>
      <right style="medium">
        <color rgb="FF2C2C2C"/>
      </right>
      <top style="medium">
        <color rgb="FF2C2C2C"/>
      </top>
      <bottom/>
      <diagonal/>
    </border>
    <border>
      <left style="medium">
        <color rgb="FF2C2C2C"/>
      </left>
      <right/>
      <top/>
      <bottom style="medium">
        <color rgb="FF2C2C2C"/>
      </bottom>
      <diagonal/>
    </border>
    <border>
      <left/>
      <right/>
      <top/>
      <bottom style="medium">
        <color rgb="FF2C2C2C"/>
      </bottom>
      <diagonal/>
    </border>
    <border>
      <left/>
      <right style="medium">
        <color rgb="FF2C2C2C"/>
      </right>
      <top/>
      <bottom style="medium">
        <color rgb="FF2C2C2C"/>
      </bottom>
      <diagonal/>
    </border>
    <border>
      <left/>
      <right/>
      <top style="thin">
        <color rgb="FF2C2C2C"/>
      </top>
      <bottom style="thin">
        <color rgb="FF2C2C2C"/>
      </bottom>
      <diagonal/>
    </border>
    <border>
      <left style="medium">
        <color rgb="FF2C2C2C"/>
      </left>
      <right style="medium">
        <color rgb="FF2C2C2C"/>
      </right>
      <top/>
      <bottom style="medium">
        <color rgb="FF2C2C2C"/>
      </bottom>
      <diagonal/>
    </border>
    <border>
      <left/>
      <right style="thin">
        <color rgb="FF2C2C2C"/>
      </right>
      <top style="thin">
        <color rgb="FF2C2C2C"/>
      </top>
      <bottom/>
      <diagonal/>
    </border>
    <border>
      <left style="medium">
        <color rgb="FF2C2C2C"/>
      </left>
      <right/>
      <top style="medium">
        <color rgb="FF2C2C2C"/>
      </top>
      <bottom style="medium">
        <color rgb="FF2C2C2C"/>
      </bottom>
      <diagonal/>
    </border>
    <border>
      <left/>
      <right/>
      <top style="medium">
        <color rgb="FF2C2C2C"/>
      </top>
      <bottom/>
      <diagonal/>
    </border>
    <border>
      <left/>
      <right style="medium">
        <color rgb="FF2C2C2C"/>
      </right>
      <top style="medium">
        <color rgb="FF2C2C2C"/>
      </top>
      <bottom/>
      <diagonal/>
    </border>
    <border>
      <left style="medium">
        <color rgb="FF2C2C2C"/>
      </left>
      <right style="thin">
        <color rgb="FF2C2C2C"/>
      </right>
      <top/>
      <bottom style="thin">
        <color rgb="FF2C2C2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2C2C2C"/>
      </left>
      <right style="thin">
        <color rgb="FF2C2C2C"/>
      </right>
      <top style="medium">
        <color rgb="FF2C2C2C"/>
      </top>
      <bottom/>
      <diagonal/>
    </border>
    <border>
      <left/>
      <right/>
      <top style="medium">
        <color rgb="FF2C2C2C"/>
      </top>
      <bottom/>
      <diagonal/>
    </border>
    <border>
      <left/>
      <right style="thin">
        <color rgb="FF2C2C2C"/>
      </right>
      <top style="medium">
        <color rgb="FF2C2C2C"/>
      </top>
      <bottom/>
      <diagonal/>
    </border>
    <border>
      <left/>
      <right/>
      <top/>
      <bottom style="thin">
        <color rgb="FF2C2C2C"/>
      </bottom>
      <diagonal/>
    </border>
    <border>
      <left/>
      <right style="thin">
        <color rgb="FF2C2C2C"/>
      </right>
      <top/>
      <bottom style="thin">
        <color rgb="FF2C2C2C"/>
      </bottom>
      <diagonal/>
    </border>
    <border>
      <left style="thin">
        <color rgb="FF2C2C2C"/>
      </left>
      <right style="medium">
        <color rgb="FF2C2C2C"/>
      </right>
      <top/>
      <bottom style="thin">
        <color rgb="FF2C2C2C"/>
      </bottom>
      <diagonal/>
    </border>
    <border>
      <left/>
      <right style="thin">
        <color rgb="FF2C2C2C"/>
      </right>
      <top style="medium">
        <color rgb="FF2C2C2C"/>
      </top>
      <bottom style="thin">
        <color rgb="FF2C2C2C"/>
      </bottom>
      <diagonal/>
    </border>
    <border>
      <left/>
      <right style="thin">
        <color rgb="FF2C2C2C"/>
      </right>
      <top style="thin">
        <color rgb="FF2C2C2C"/>
      </top>
      <bottom style="medium">
        <color rgb="FF2C2C2C"/>
      </bottom>
      <diagonal/>
    </border>
    <border>
      <left style="thin">
        <color rgb="FF2C2C2C"/>
      </left>
      <right style="thin">
        <color rgb="FF2C2C2C"/>
      </right>
      <top style="thin">
        <color rgb="FF2C2C2C"/>
      </top>
      <bottom style="medium">
        <color rgb="FF2C2C2C"/>
      </bottom>
      <diagonal/>
    </border>
    <border>
      <left style="medium">
        <color rgb="FF2C2C2C"/>
      </left>
      <right style="thin">
        <color rgb="FF2C2C2C"/>
      </right>
      <top style="thin">
        <color rgb="FF2C2C2C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2C2C2C"/>
      </left>
      <right style="medium">
        <color rgb="FF2C2C2C"/>
      </right>
      <top style="thin">
        <color rgb="FF2C2C2C"/>
      </top>
      <bottom/>
      <diagonal/>
    </border>
    <border>
      <left/>
      <right style="medium">
        <color rgb="FF2C2C2C"/>
      </right>
      <top/>
      <bottom/>
      <diagonal/>
    </border>
    <border>
      <left style="medium">
        <color rgb="FF2C2C2C"/>
      </left>
      <right style="thin">
        <color rgb="FF2C2C2C"/>
      </right>
      <top style="thin">
        <color rgb="FF2C2C2C"/>
      </top>
      <bottom style="thin">
        <color rgb="FF2C2C2C"/>
      </bottom>
      <diagonal/>
    </border>
    <border>
      <left/>
      <right style="thin">
        <color rgb="FF2C2C2C"/>
      </right>
      <top/>
      <bottom/>
      <diagonal/>
    </border>
    <border>
      <left style="thin">
        <color rgb="FF2C2C2C"/>
      </left>
      <right style="medium">
        <color rgb="FF2C2C2C"/>
      </right>
      <top style="thin">
        <color rgb="FF2C2C2C"/>
      </top>
      <bottom style="thin">
        <color rgb="FF2C2C2C"/>
      </bottom>
      <diagonal/>
    </border>
    <border>
      <left style="medium">
        <color rgb="FF2C2C2C"/>
      </left>
      <right style="thin">
        <color rgb="FF2C2C2C"/>
      </right>
      <top/>
      <bottom/>
      <diagonal/>
    </border>
    <border>
      <left style="thin">
        <color rgb="FF2C2C2C"/>
      </left>
      <right style="medium">
        <color rgb="FF2C2C2C"/>
      </right>
      <top/>
      <bottom/>
      <diagonal/>
    </border>
    <border>
      <left style="medium">
        <color rgb="FF2C2C2C"/>
      </left>
      <right style="thin">
        <color rgb="FF2C2C2C"/>
      </right>
      <top style="medium">
        <color rgb="FF2C2C2C"/>
      </top>
      <bottom style="thin">
        <color rgb="FF2C2C2C"/>
      </bottom>
      <diagonal/>
    </border>
    <border>
      <left/>
      <right style="thin">
        <color rgb="FF2C2C2C"/>
      </right>
      <top/>
      <bottom/>
      <diagonal/>
    </border>
    <border>
      <left/>
      <right style="thin">
        <color rgb="FF2C2C2C"/>
      </right>
      <top/>
      <bottom style="medium">
        <color rgb="FF2C2C2C"/>
      </bottom>
      <diagonal/>
    </border>
    <border>
      <left/>
      <right style="medium">
        <color rgb="FF2C2C2C"/>
      </right>
      <top/>
      <bottom style="medium">
        <color rgb="FF2C2C2C"/>
      </bottom>
      <diagonal/>
    </border>
    <border>
      <left style="medium">
        <color rgb="FF2C2C2C"/>
      </left>
      <right style="medium">
        <color rgb="FF2C2C2C"/>
      </right>
      <top/>
      <bottom style="medium">
        <color rgb="FF2C2C2C"/>
      </bottom>
      <diagonal/>
    </border>
    <border>
      <left style="medium">
        <color rgb="FF2C2C2C"/>
      </left>
      <right style="thin">
        <color rgb="FF2C2C2C"/>
      </right>
      <top style="thin">
        <color rgb="FF2C2C2C"/>
      </top>
      <bottom style="medium">
        <color rgb="FF2C2C2C"/>
      </bottom>
      <diagonal/>
    </border>
    <border>
      <left style="thin">
        <color rgb="FF2C2C2C"/>
      </left>
      <right style="thin">
        <color rgb="FF2C2C2C"/>
      </right>
      <top/>
      <bottom style="medium">
        <color rgb="FF2C2C2C"/>
      </bottom>
      <diagonal/>
    </border>
    <border>
      <left/>
      <right style="thin">
        <color rgb="FF2C2C2C"/>
      </right>
      <top/>
      <bottom style="medium">
        <color rgb="FF2C2C2C"/>
      </bottom>
      <diagonal/>
    </border>
    <border>
      <left style="thin">
        <color rgb="FF2C2C2C"/>
      </left>
      <right/>
      <top/>
      <bottom style="medium">
        <color rgb="FF2C2C2C"/>
      </bottom>
      <diagonal/>
    </border>
    <border>
      <left style="thin">
        <color rgb="FF2C2C2C"/>
      </left>
      <right style="medium">
        <color rgb="FF2C2C2C"/>
      </right>
      <top style="thin">
        <color rgb="FF2C2C2C"/>
      </top>
      <bottom style="medium">
        <color rgb="FF2C2C2C"/>
      </bottom>
      <diagonal/>
    </border>
    <border>
      <left style="thin">
        <color rgb="FF2C2C2C"/>
      </left>
      <right style="thin">
        <color rgb="FF2C2C2C"/>
      </right>
      <top style="medium">
        <color rgb="FF2C2C2C"/>
      </top>
      <bottom style="thin">
        <color rgb="FF2C2C2C"/>
      </bottom>
      <diagonal/>
    </border>
    <border>
      <left/>
      <right/>
      <top style="medium">
        <color rgb="FF2C2C2C"/>
      </top>
      <bottom style="thin">
        <color rgb="FF2C2C2C"/>
      </bottom>
      <diagonal/>
    </border>
    <border>
      <left/>
      <right style="thin">
        <color rgb="FF2C2C2C"/>
      </right>
      <top style="medium">
        <color rgb="FF2C2C2C"/>
      </top>
      <bottom style="thin">
        <color rgb="FF2C2C2C"/>
      </bottom>
      <diagonal/>
    </border>
    <border>
      <left style="medium">
        <color rgb="FF2C2C2C"/>
      </left>
      <right style="thin">
        <color rgb="FF2C2C2C"/>
      </right>
      <top style="medium">
        <color rgb="FF2C2C2C"/>
      </top>
      <bottom style="medium">
        <color rgb="FF2C2C2C"/>
      </bottom>
      <diagonal/>
    </border>
    <border>
      <left/>
      <right style="thin">
        <color rgb="FF2C2C2C"/>
      </right>
      <top style="medium">
        <color rgb="FF2C2C2C"/>
      </top>
      <bottom style="medium">
        <color rgb="FF2C2C2C"/>
      </bottom>
      <diagonal/>
    </border>
    <border>
      <left style="thin">
        <color rgb="FF2C2C2C"/>
      </left>
      <right/>
      <top style="medium">
        <color rgb="FF2C2C2C"/>
      </top>
      <bottom style="medium">
        <color rgb="FF2C2C2C"/>
      </bottom>
      <diagonal/>
    </border>
    <border>
      <left style="thin">
        <color rgb="FF2C2C2C"/>
      </left>
      <right style="thin">
        <color rgb="FF2C2C2C"/>
      </right>
      <top style="medium">
        <color rgb="FF2C2C2C"/>
      </top>
      <bottom style="medium">
        <color rgb="FF2C2C2C"/>
      </bottom>
      <diagonal/>
    </border>
    <border>
      <left style="thin">
        <color rgb="FF2C2C2C"/>
      </left>
      <right/>
      <top/>
      <bottom/>
      <diagonal/>
    </border>
    <border>
      <left style="thin">
        <color rgb="FF2C2C2C"/>
      </left>
      <right style="thin">
        <color rgb="FF2C2C2C"/>
      </right>
      <top/>
      <bottom/>
      <diagonal/>
    </border>
    <border>
      <left style="thin">
        <color rgb="FF2C2C2C"/>
      </left>
      <right/>
      <top/>
      <bottom style="medium">
        <color rgb="FF2C2C2C"/>
      </bottom>
      <diagonal/>
    </border>
    <border>
      <left style="thin">
        <color rgb="FF2C2C2C"/>
      </left>
      <right style="thin">
        <color rgb="FF2C2C2C"/>
      </right>
      <top/>
      <bottom style="medium">
        <color rgb="FF2C2C2C"/>
      </bottom>
      <diagonal/>
    </border>
    <border>
      <left style="thin">
        <color rgb="FF2C2C2C"/>
      </left>
      <right style="medium">
        <color rgb="FF2C2C2C"/>
      </right>
      <top style="medium">
        <color rgb="FF2C2C2C"/>
      </top>
      <bottom style="thin">
        <color rgb="FF2C2C2C"/>
      </bottom>
      <diagonal/>
    </border>
    <border>
      <left/>
      <right/>
      <top style="thin">
        <color rgb="FF2C2C2C"/>
      </top>
      <bottom style="thin">
        <color rgb="FF2C2C2C"/>
      </bottom>
      <diagonal/>
    </border>
    <border>
      <left/>
      <right/>
      <top style="thin">
        <color rgb="FF2C2C2C"/>
      </top>
      <bottom style="medium">
        <color rgb="FF2C2C2C"/>
      </bottom>
      <diagonal/>
    </border>
    <border>
      <left/>
      <right/>
      <top style="thin">
        <color rgb="FF2C2C2C"/>
      </top>
      <bottom style="medium">
        <color rgb="FF2C2C2C"/>
      </bottom>
      <diagonal/>
    </border>
    <border>
      <left/>
      <right style="thin">
        <color rgb="FF2C2C2C"/>
      </right>
      <top style="thin">
        <color rgb="FF2C2C2C"/>
      </top>
      <bottom style="medium">
        <color rgb="FF2C2C2C"/>
      </bottom>
      <diagonal/>
    </border>
    <border>
      <left/>
      <right/>
      <top style="thin">
        <color rgb="FF2C2C2C"/>
      </top>
      <bottom/>
      <diagonal/>
    </border>
    <border>
      <left/>
      <right style="thin">
        <color rgb="FF2C2C2C"/>
      </right>
      <top style="thin">
        <color rgb="FF2C2C2C"/>
      </top>
      <bottom/>
      <diagonal/>
    </border>
    <border>
      <left/>
      <right/>
      <top style="thin">
        <color rgb="FF2C2C2C"/>
      </top>
      <bottom/>
      <diagonal/>
    </border>
    <border>
      <left/>
      <right/>
      <top style="thin">
        <color rgb="FF2C2C2C"/>
      </top>
      <bottom/>
      <diagonal/>
    </border>
    <border>
      <left/>
      <right style="medium">
        <color rgb="FF2C2C2C"/>
      </right>
      <top style="thin">
        <color rgb="FF2C2C2C"/>
      </top>
      <bottom/>
      <diagonal/>
    </border>
    <border>
      <left style="thin">
        <color rgb="FF2C2C2C"/>
      </left>
      <right/>
      <top style="thin">
        <color rgb="FF2C2C2C"/>
      </top>
      <bottom style="medium">
        <color rgb="FF2C2C2C"/>
      </bottom>
      <diagonal/>
    </border>
  </borders>
  <cellStyleXfs count="1">
    <xf numFmtId="0" fontId="0" fillId="0" borderId="0"/>
  </cellStyleXfs>
  <cellXfs count="718">
    <xf numFmtId="0" fontId="1" fillId="0" borderId="0" xfId="0" applyNumberFormat="1" applyFont="1"/>
    <xf numFmtId="0" fontId="2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vertical="center" wrapText="1"/>
    </xf>
    <xf numFmtId="0" fontId="4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7" fillId="0" borderId="0" xfId="0" applyNumberFormat="1" applyFont="1"/>
    <xf numFmtId="0" fontId="6" fillId="0" borderId="0" xfId="0" applyNumberFormat="1" applyFont="1"/>
    <xf numFmtId="0" fontId="8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vertical="center" wrapText="1"/>
    </xf>
    <xf numFmtId="0" fontId="11" fillId="0" borderId="1" xfId="0" applyNumberFormat="1" applyFont="1" applyBorder="1"/>
    <xf numFmtId="0" fontId="12" fillId="0" borderId="1" xfId="0" applyNumberFormat="1" applyFont="1" applyBorder="1"/>
    <xf numFmtId="0" fontId="13" fillId="0" borderId="1" xfId="0" applyNumberFormat="1" applyFont="1" applyBorder="1" applyAlignment="1">
      <alignment horizontal="center" vertical="center" textRotation="90" wrapText="1"/>
    </xf>
    <xf numFmtId="0" fontId="13" fillId="0" borderId="2" xfId="0" applyNumberFormat="1" applyFont="1" applyBorder="1" applyAlignment="1">
      <alignment horizontal="center" vertical="center" textRotation="90" wrapText="1"/>
    </xf>
    <xf numFmtId="0" fontId="13" fillId="0" borderId="5" xfId="0" applyNumberFormat="1" applyFont="1" applyBorder="1" applyAlignment="1">
      <alignment horizontal="center" vertical="center" textRotation="90" wrapText="1"/>
    </xf>
    <xf numFmtId="14" fontId="1" fillId="0" borderId="6" xfId="0" applyNumberFormat="1" applyFont="1" applyBorder="1"/>
    <xf numFmtId="14" fontId="1" fillId="0" borderId="7" xfId="0" applyNumberFormat="1" applyFont="1" applyBorder="1"/>
    <xf numFmtId="0" fontId="16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1" fillId="0" borderId="8" xfId="0" applyNumberFormat="1" applyFont="1" applyBorder="1"/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6" fillId="0" borderId="8" xfId="0" applyNumberFormat="1" applyFont="1" applyBorder="1"/>
    <xf numFmtId="0" fontId="7" fillId="0" borderId="1" xfId="0" applyNumberFormat="1" applyFont="1" applyBorder="1" applyAlignment="1">
      <alignment horizontal="center" vertical="center" wrapText="1"/>
    </xf>
    <xf numFmtId="0" fontId="13" fillId="0" borderId="11" xfId="0" applyNumberFormat="1" applyFont="1" applyBorder="1" applyAlignment="1">
      <alignment horizontal="center" vertical="center" textRotation="90" wrapText="1"/>
    </xf>
    <xf numFmtId="0" fontId="13" fillId="0" borderId="0" xfId="0" applyNumberFormat="1" applyFont="1" applyAlignment="1">
      <alignment horizontal="center" vertical="center"/>
    </xf>
    <xf numFmtId="0" fontId="13" fillId="0" borderId="15" xfId="0" applyNumberFormat="1" applyFont="1" applyBorder="1" applyAlignment="1">
      <alignment horizontal="center" vertical="center"/>
    </xf>
    <xf numFmtId="0" fontId="13" fillId="0" borderId="11" xfId="0" applyNumberFormat="1" applyFont="1" applyBorder="1" applyAlignment="1">
      <alignment horizontal="center" vertical="center"/>
    </xf>
    <xf numFmtId="0" fontId="13" fillId="0" borderId="7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8" xfId="0" applyNumberFormat="1" applyFont="1" applyBorder="1" applyAlignment="1">
      <alignment horizontal="center" vertical="center"/>
    </xf>
    <xf numFmtId="0" fontId="27" fillId="0" borderId="24" xfId="0" applyNumberFormat="1" applyFont="1" applyBorder="1" applyAlignment="1">
      <alignment horizontal="center" vertical="center"/>
    </xf>
    <xf numFmtId="0" fontId="27" fillId="0" borderId="2" xfId="0" applyNumberFormat="1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3" fillId="0" borderId="5" xfId="0" applyNumberFormat="1" applyFont="1" applyBorder="1" applyAlignment="1">
      <alignment horizontal="center" vertical="center"/>
    </xf>
    <xf numFmtId="0" fontId="28" fillId="0" borderId="1" xfId="0" applyNumberFormat="1" applyFont="1" applyBorder="1" applyAlignment="1">
      <alignment horizontal="center" vertical="center"/>
    </xf>
    <xf numFmtId="0" fontId="18" fillId="0" borderId="25" xfId="0" applyNumberFormat="1" applyFont="1" applyBorder="1" applyAlignment="1">
      <alignment horizontal="center" vertical="center" wrapText="1"/>
    </xf>
    <xf numFmtId="0" fontId="23" fillId="0" borderId="26" xfId="0" applyNumberFormat="1" applyFont="1" applyBorder="1" applyAlignment="1">
      <alignment horizontal="center" vertical="center" textRotation="90"/>
    </xf>
    <xf numFmtId="0" fontId="23" fillId="0" borderId="27" xfId="0" applyNumberFormat="1" applyFont="1" applyBorder="1" applyAlignment="1">
      <alignment horizontal="center" vertical="center" textRotation="90"/>
    </xf>
    <xf numFmtId="0" fontId="30" fillId="0" borderId="28" xfId="0" applyNumberFormat="1" applyFont="1" applyBorder="1" applyAlignment="1">
      <alignment horizontal="center" vertical="center"/>
    </xf>
    <xf numFmtId="0" fontId="31" fillId="0" borderId="29" xfId="0" applyNumberFormat="1" applyFont="1" applyBorder="1" applyAlignment="1">
      <alignment vertical="center" wrapText="1"/>
    </xf>
    <xf numFmtId="0" fontId="32" fillId="0" borderId="11" xfId="0" applyNumberFormat="1" applyFont="1" applyBorder="1" applyAlignment="1">
      <alignment horizontal="center" vertical="center" wrapText="1"/>
    </xf>
    <xf numFmtId="0" fontId="33" fillId="0" borderId="11" xfId="0" applyNumberFormat="1" applyFont="1" applyBorder="1" applyAlignment="1">
      <alignment horizontal="left" vertical="center" wrapText="1"/>
    </xf>
    <xf numFmtId="0" fontId="34" fillId="0" borderId="11" xfId="0" applyNumberFormat="1" applyFont="1" applyBorder="1" applyAlignment="1">
      <alignment horizontal="center" vertical="center"/>
    </xf>
    <xf numFmtId="164" fontId="35" fillId="0" borderId="11" xfId="0" applyNumberFormat="1" applyFont="1" applyBorder="1" applyAlignment="1">
      <alignment horizontal="center" vertical="center"/>
    </xf>
    <xf numFmtId="16" fontId="35" fillId="0" borderId="1" xfId="0" applyNumberFormat="1" applyFont="1" applyBorder="1" applyAlignment="1">
      <alignment horizontal="center" vertical="center" wrapText="1"/>
    </xf>
    <xf numFmtId="0" fontId="35" fillId="0" borderId="11" xfId="0" applyNumberFormat="1" applyFont="1" applyBorder="1" applyAlignment="1">
      <alignment horizontal="center" vertical="center" wrapText="1"/>
    </xf>
    <xf numFmtId="0" fontId="35" fillId="0" borderId="11" xfId="0" applyNumberFormat="1" applyFont="1" applyBorder="1" applyAlignment="1">
      <alignment horizontal="center" vertical="center"/>
    </xf>
    <xf numFmtId="0" fontId="37" fillId="0" borderId="11" xfId="0" applyNumberFormat="1" applyFont="1" applyBorder="1" applyAlignment="1">
      <alignment horizontal="center" vertical="center"/>
    </xf>
    <xf numFmtId="0" fontId="38" fillId="0" borderId="11" xfId="0" applyNumberFormat="1" applyFont="1" applyBorder="1" applyAlignment="1">
      <alignment horizontal="center" vertical="center"/>
    </xf>
    <xf numFmtId="164" fontId="39" fillId="0" borderId="11" xfId="0" applyNumberFormat="1" applyFont="1" applyBorder="1" applyAlignment="1">
      <alignment horizontal="center" vertical="center"/>
    </xf>
    <xf numFmtId="0" fontId="39" fillId="0" borderId="11" xfId="0" applyNumberFormat="1" applyFont="1" applyBorder="1" applyAlignment="1">
      <alignment horizontal="center" vertical="center" wrapText="1"/>
    </xf>
    <xf numFmtId="0" fontId="39" fillId="0" borderId="11" xfId="0" applyNumberFormat="1" applyFont="1" applyBorder="1" applyAlignment="1">
      <alignment horizontal="center" vertical="center"/>
    </xf>
    <xf numFmtId="0" fontId="40" fillId="0" borderId="11" xfId="0" applyNumberFormat="1" applyFont="1" applyBorder="1" applyAlignment="1">
      <alignment horizontal="center" vertical="center"/>
    </xf>
    <xf numFmtId="164" fontId="41" fillId="2" borderId="11" xfId="0" applyNumberFormat="1" applyFont="1" applyFill="1" applyBorder="1" applyAlignment="1">
      <alignment horizontal="center" vertical="center"/>
    </xf>
    <xf numFmtId="0" fontId="41" fillId="2" borderId="11" xfId="0" applyNumberFormat="1" applyFont="1" applyFill="1" applyBorder="1" applyAlignment="1">
      <alignment horizontal="center" vertical="center" wrapText="1"/>
    </xf>
    <xf numFmtId="0" fontId="41" fillId="0" borderId="11" xfId="0" applyNumberFormat="1" applyFont="1" applyBorder="1" applyAlignment="1">
      <alignment horizontal="center" vertical="center" wrapText="1"/>
    </xf>
    <xf numFmtId="164" fontId="42" fillId="0" borderId="11" xfId="0" applyNumberFormat="1" applyFont="1" applyBorder="1" applyAlignment="1">
      <alignment horizontal="center" vertical="center"/>
    </xf>
    <xf numFmtId="0" fontId="41" fillId="0" borderId="11" xfId="0" applyNumberFormat="1" applyFont="1" applyBorder="1" applyAlignment="1">
      <alignment horizontal="center" vertical="center"/>
    </xf>
    <xf numFmtId="0" fontId="43" fillId="0" borderId="11" xfId="0" applyNumberFormat="1" applyFont="1" applyBorder="1" applyAlignment="1">
      <alignment horizontal="center" vertical="center"/>
    </xf>
    <xf numFmtId="0" fontId="44" fillId="0" borderId="35" xfId="0" applyNumberFormat="1" applyFont="1" applyBorder="1" applyAlignment="1">
      <alignment horizontal="center" vertical="center"/>
    </xf>
    <xf numFmtId="0" fontId="6" fillId="0" borderId="36" xfId="0" applyNumberFormat="1" applyFont="1" applyBorder="1" applyAlignment="1">
      <alignment vertical="center"/>
    </xf>
    <xf numFmtId="0" fontId="6" fillId="0" borderId="27" xfId="0" applyNumberFormat="1" applyFont="1" applyBorder="1" applyAlignment="1">
      <alignment vertical="center"/>
    </xf>
    <xf numFmtId="0" fontId="7" fillId="0" borderId="37" xfId="0" applyNumberFormat="1" applyFont="1" applyBorder="1" applyAlignment="1">
      <alignment vertical="center"/>
    </xf>
    <xf numFmtId="0" fontId="7" fillId="0" borderId="38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45" fillId="0" borderId="1" xfId="0" applyNumberFormat="1" applyFont="1" applyBorder="1" applyAlignment="1">
      <alignment horizontal="center" vertical="center" wrapText="1"/>
    </xf>
    <xf numFmtId="49" fontId="46" fillId="0" borderId="1" xfId="0" applyNumberFormat="1" applyFont="1" applyBorder="1" applyAlignment="1">
      <alignment horizontal="center" vertical="center" wrapText="1"/>
    </xf>
    <xf numFmtId="0" fontId="42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47" fillId="0" borderId="1" xfId="0" applyNumberFormat="1" applyFont="1" applyBorder="1" applyAlignment="1">
      <alignment horizontal="center" vertical="center"/>
    </xf>
    <xf numFmtId="0" fontId="47" fillId="0" borderId="0" xfId="0" applyNumberFormat="1" applyFont="1" applyAlignment="1">
      <alignment horizontal="center" vertical="center"/>
    </xf>
    <xf numFmtId="0" fontId="48" fillId="0" borderId="0" xfId="0" applyNumberFormat="1" applyFont="1" applyAlignment="1">
      <alignment horizontal="center" vertical="center"/>
    </xf>
    <xf numFmtId="0" fontId="30" fillId="0" borderId="39" xfId="0" applyNumberFormat="1" applyFont="1" applyBorder="1" applyAlignment="1">
      <alignment horizontal="center" vertical="center"/>
    </xf>
    <xf numFmtId="0" fontId="31" fillId="0" borderId="40" xfId="0" applyNumberFormat="1" applyFont="1" applyBorder="1" applyAlignment="1">
      <alignment vertical="center" wrapText="1"/>
    </xf>
    <xf numFmtId="0" fontId="32" fillId="0" borderId="2" xfId="0" applyNumberFormat="1" applyFont="1" applyBorder="1" applyAlignment="1">
      <alignment horizontal="center" vertical="center" wrapText="1"/>
    </xf>
    <xf numFmtId="0" fontId="33" fillId="0" borderId="5" xfId="0" applyNumberFormat="1" applyFont="1" applyBorder="1" applyAlignment="1">
      <alignment horizontal="left" vertical="center" wrapText="1"/>
    </xf>
    <xf numFmtId="0" fontId="34" fillId="0" borderId="2" xfId="0" applyNumberFormat="1" applyFont="1" applyBorder="1" applyAlignment="1">
      <alignment horizontal="center" vertical="center"/>
    </xf>
    <xf numFmtId="164" fontId="35" fillId="2" borderId="2" xfId="0" applyNumberFormat="1" applyFont="1" applyFill="1" applyBorder="1" applyAlignment="1">
      <alignment horizontal="center" vertical="center"/>
    </xf>
    <xf numFmtId="0" fontId="35" fillId="0" borderId="5" xfId="0" applyNumberFormat="1" applyFont="1" applyBorder="1" applyAlignment="1">
      <alignment horizontal="center" vertical="center" wrapText="1"/>
    </xf>
    <xf numFmtId="0" fontId="35" fillId="0" borderId="2" xfId="0" applyNumberFormat="1" applyFont="1" applyBorder="1" applyAlignment="1">
      <alignment horizontal="center" vertical="center" wrapText="1"/>
    </xf>
    <xf numFmtId="164" fontId="36" fillId="2" borderId="1" xfId="0" applyNumberFormat="1" applyFont="1" applyFill="1" applyBorder="1" applyAlignment="1">
      <alignment horizontal="center" vertical="center"/>
    </xf>
    <xf numFmtId="0" fontId="35" fillId="0" borderId="1" xfId="0" applyNumberFormat="1" applyFont="1" applyBorder="1" applyAlignment="1">
      <alignment horizontal="center" vertical="center"/>
    </xf>
    <xf numFmtId="0" fontId="35" fillId="0" borderId="2" xfId="0" applyNumberFormat="1" applyFont="1" applyBorder="1" applyAlignment="1">
      <alignment horizontal="center" vertical="center"/>
    </xf>
    <xf numFmtId="0" fontId="37" fillId="0" borderId="2" xfId="0" applyNumberFormat="1" applyFont="1" applyBorder="1" applyAlignment="1">
      <alignment horizontal="center" vertical="center"/>
    </xf>
    <xf numFmtId="0" fontId="38" fillId="0" borderId="2" xfId="0" applyNumberFormat="1" applyFont="1" applyBorder="1" applyAlignment="1">
      <alignment horizontal="center" vertical="center"/>
    </xf>
    <xf numFmtId="164" fontId="39" fillId="3" borderId="2" xfId="0" applyNumberFormat="1" applyFont="1" applyFill="1" applyBorder="1" applyAlignment="1">
      <alignment horizontal="center" vertical="center" wrapText="1"/>
    </xf>
    <xf numFmtId="0" fontId="39" fillId="0" borderId="5" xfId="0" applyNumberFormat="1" applyFont="1" applyBorder="1" applyAlignment="1">
      <alignment horizontal="center" vertical="center" wrapText="1"/>
    </xf>
    <xf numFmtId="0" fontId="39" fillId="0" borderId="30" xfId="0" applyNumberFormat="1" applyFont="1" applyBorder="1" applyAlignment="1">
      <alignment horizontal="center" vertical="center" wrapText="1"/>
    </xf>
    <xf numFmtId="0" fontId="38" fillId="0" borderId="24" xfId="0" applyNumberFormat="1" applyFont="1" applyBorder="1" applyAlignment="1">
      <alignment horizontal="center" vertical="center" wrapText="1"/>
    </xf>
    <xf numFmtId="0" fontId="39" fillId="0" borderId="2" xfId="0" applyNumberFormat="1" applyFont="1" applyBorder="1" applyAlignment="1">
      <alignment horizontal="center" vertical="center"/>
    </xf>
    <xf numFmtId="0" fontId="40" fillId="0" borderId="2" xfId="0" applyNumberFormat="1" applyFont="1" applyBorder="1" applyAlignment="1">
      <alignment horizontal="center" vertical="center"/>
    </xf>
    <xf numFmtId="164" fontId="41" fillId="2" borderId="2" xfId="0" applyNumberFormat="1" applyFont="1" applyFill="1" applyBorder="1" applyAlignment="1">
      <alignment horizontal="center" vertical="center"/>
    </xf>
    <xf numFmtId="0" fontId="41" fillId="0" borderId="2" xfId="0" applyNumberFormat="1" applyFont="1" applyBorder="1" applyAlignment="1">
      <alignment horizontal="center" vertical="center" wrapText="1"/>
    </xf>
    <xf numFmtId="0" fontId="41" fillId="0" borderId="24" xfId="0" applyNumberFormat="1" applyFont="1" applyBorder="1" applyAlignment="1">
      <alignment horizontal="center" vertical="center" wrapText="1"/>
    </xf>
    <xf numFmtId="0" fontId="41" fillId="0" borderId="2" xfId="0" applyNumberFormat="1" applyFont="1" applyBorder="1" applyAlignment="1">
      <alignment horizontal="center" vertical="center"/>
    </xf>
    <xf numFmtId="0" fontId="43" fillId="0" borderId="2" xfId="0" applyNumberFormat="1" applyFont="1" applyBorder="1" applyAlignment="1">
      <alignment horizontal="center" vertical="center"/>
    </xf>
    <xf numFmtId="0" fontId="44" fillId="0" borderId="41" xfId="0" applyNumberFormat="1" applyFont="1" applyBorder="1" applyAlignment="1">
      <alignment horizontal="center" vertical="center"/>
    </xf>
    <xf numFmtId="0" fontId="6" fillId="0" borderId="15" xfId="0" applyNumberFormat="1" applyFont="1" applyBorder="1" applyAlignment="1">
      <alignment vertical="center"/>
    </xf>
    <xf numFmtId="0" fontId="6" fillId="0" borderId="42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center"/>
    </xf>
    <xf numFmtId="0" fontId="49" fillId="0" borderId="1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 wrapText="1"/>
    </xf>
    <xf numFmtId="0" fontId="30" fillId="0" borderId="43" xfId="0" applyNumberFormat="1" applyFont="1" applyBorder="1" applyAlignment="1">
      <alignment horizontal="center" vertical="center"/>
    </xf>
    <xf numFmtId="0" fontId="32" fillId="0" borderId="1" xfId="0" applyNumberFormat="1" applyFont="1" applyBorder="1" applyAlignment="1">
      <alignment horizontal="center" vertical="center" wrapText="1"/>
    </xf>
    <xf numFmtId="0" fontId="33" fillId="0" borderId="1" xfId="0" applyNumberFormat="1" applyFont="1" applyBorder="1" applyAlignment="1">
      <alignment horizontal="left" vertical="center" wrapText="1"/>
    </xf>
    <xf numFmtId="0" fontId="34" fillId="0" borderId="1" xfId="0" applyNumberFormat="1" applyFont="1" applyBorder="1" applyAlignment="1">
      <alignment horizontal="center" vertical="center"/>
    </xf>
    <xf numFmtId="164" fontId="35" fillId="0" borderId="1" xfId="0" applyNumberFormat="1" applyFont="1" applyBorder="1" applyAlignment="1">
      <alignment horizontal="center" vertical="center"/>
    </xf>
    <xf numFmtId="0" fontId="35" fillId="0" borderId="1" xfId="0" applyNumberFormat="1" applyFont="1" applyBorder="1" applyAlignment="1">
      <alignment horizontal="center" vertical="center" wrapText="1"/>
    </xf>
    <xf numFmtId="164" fontId="36" fillId="2" borderId="5" xfId="0" applyNumberFormat="1" applyFont="1" applyFill="1" applyBorder="1" applyAlignment="1">
      <alignment horizontal="center" vertical="center"/>
    </xf>
    <xf numFmtId="0" fontId="37" fillId="0" borderId="1" xfId="0" applyNumberFormat="1" applyFont="1" applyBorder="1" applyAlignment="1">
      <alignment horizontal="center" vertical="center"/>
    </xf>
    <xf numFmtId="0" fontId="38" fillId="0" borderId="1" xfId="0" applyNumberFormat="1" applyFont="1" applyBorder="1" applyAlignment="1">
      <alignment horizontal="center" vertical="center"/>
    </xf>
    <xf numFmtId="0" fontId="39" fillId="0" borderId="1" xfId="0" applyNumberFormat="1" applyFont="1" applyBorder="1" applyAlignment="1">
      <alignment horizontal="center" vertical="center" wrapText="1"/>
    </xf>
    <xf numFmtId="0" fontId="39" fillId="0" borderId="1" xfId="0" applyNumberFormat="1" applyFont="1" applyBorder="1" applyAlignment="1">
      <alignment horizontal="center" vertical="center"/>
    </xf>
    <xf numFmtId="0" fontId="40" fillId="0" borderId="1" xfId="0" applyNumberFormat="1" applyFont="1" applyBorder="1" applyAlignment="1">
      <alignment horizontal="center" vertical="center"/>
    </xf>
    <xf numFmtId="164" fontId="41" fillId="2" borderId="1" xfId="0" applyNumberFormat="1" applyFont="1" applyFill="1" applyBorder="1" applyAlignment="1">
      <alignment horizontal="center" vertical="center"/>
    </xf>
    <xf numFmtId="0" fontId="41" fillId="2" borderId="1" xfId="0" applyNumberFormat="1" applyFont="1" applyFill="1" applyBorder="1" applyAlignment="1">
      <alignment horizontal="center" vertical="center" wrapText="1"/>
    </xf>
    <xf numFmtId="0" fontId="41" fillId="0" borderId="1" xfId="0" applyNumberFormat="1" applyFont="1" applyBorder="1" applyAlignment="1">
      <alignment horizontal="center" vertical="center" wrapText="1"/>
    </xf>
    <xf numFmtId="0" fontId="41" fillId="0" borderId="1" xfId="0" applyNumberFormat="1" applyFont="1" applyBorder="1" applyAlignment="1">
      <alignment horizontal="center" vertical="center"/>
    </xf>
    <xf numFmtId="0" fontId="43" fillId="0" borderId="1" xfId="0" applyNumberFormat="1" applyFont="1" applyBorder="1" applyAlignment="1">
      <alignment horizontal="center" vertical="center"/>
    </xf>
    <xf numFmtId="0" fontId="44" fillId="0" borderId="45" xfId="0" applyNumberFormat="1" applyFont="1" applyBorder="1" applyAlignment="1">
      <alignment horizontal="center" vertical="center"/>
    </xf>
    <xf numFmtId="0" fontId="30" fillId="0" borderId="46" xfId="0" applyNumberFormat="1" applyFont="1" applyBorder="1" applyAlignment="1">
      <alignment horizontal="center" vertical="center"/>
    </xf>
    <xf numFmtId="0" fontId="34" fillId="0" borderId="40" xfId="0" applyNumberFormat="1" applyFont="1" applyBorder="1" applyAlignment="1">
      <alignment vertical="center" wrapText="1"/>
    </xf>
    <xf numFmtId="0" fontId="32" fillId="0" borderId="5" xfId="0" applyNumberFormat="1" applyFont="1" applyBorder="1" applyAlignment="1">
      <alignment horizontal="center" vertical="center" wrapText="1"/>
    </xf>
    <xf numFmtId="0" fontId="34" fillId="0" borderId="5" xfId="0" applyNumberFormat="1" applyFont="1" applyBorder="1" applyAlignment="1">
      <alignment horizontal="center" vertical="center"/>
    </xf>
    <xf numFmtId="164" fontId="35" fillId="2" borderId="5" xfId="0" applyNumberFormat="1" applyFont="1" applyFill="1" applyBorder="1" applyAlignment="1">
      <alignment horizontal="center" vertical="center"/>
    </xf>
    <xf numFmtId="0" fontId="35" fillId="0" borderId="5" xfId="0" applyNumberFormat="1" applyFont="1" applyBorder="1" applyAlignment="1">
      <alignment horizontal="center" vertical="center"/>
    </xf>
    <xf numFmtId="0" fontId="37" fillId="0" borderId="5" xfId="0" applyNumberFormat="1" applyFont="1" applyBorder="1" applyAlignment="1">
      <alignment horizontal="center" vertical="center"/>
    </xf>
    <xf numFmtId="0" fontId="38" fillId="0" borderId="5" xfId="0" applyNumberFormat="1" applyFont="1" applyBorder="1" applyAlignment="1">
      <alignment horizontal="center" vertical="center"/>
    </xf>
    <xf numFmtId="164" fontId="39" fillId="0" borderId="1" xfId="0" applyNumberFormat="1" applyFont="1" applyBorder="1" applyAlignment="1">
      <alignment horizontal="center" vertical="center"/>
    </xf>
    <xf numFmtId="16" fontId="35" fillId="2" borderId="2" xfId="0" applyNumberFormat="1" applyFont="1" applyFill="1" applyBorder="1" applyAlignment="1">
      <alignment horizontal="center" vertical="center" wrapText="1"/>
    </xf>
    <xf numFmtId="164" fontId="41" fillId="0" borderId="1" xfId="0" applyNumberFormat="1" applyFont="1" applyBorder="1" applyAlignment="1">
      <alignment horizontal="center" vertical="center"/>
    </xf>
    <xf numFmtId="0" fontId="33" fillId="0" borderId="2" xfId="0" applyNumberFormat="1" applyFont="1" applyBorder="1" applyAlignment="1">
      <alignment horizontal="left" vertical="center" wrapText="1"/>
    </xf>
    <xf numFmtId="164" fontId="35" fillId="0" borderId="2" xfId="0" applyNumberFormat="1" applyFont="1" applyBorder="1" applyAlignment="1">
      <alignment horizontal="center" vertical="center"/>
    </xf>
    <xf numFmtId="164" fontId="39" fillId="0" borderId="2" xfId="0" applyNumberFormat="1" applyFont="1" applyBorder="1" applyAlignment="1">
      <alignment horizontal="center" vertical="center"/>
    </xf>
    <xf numFmtId="0" fontId="39" fillId="0" borderId="2" xfId="0" applyNumberFormat="1" applyFont="1" applyBorder="1" applyAlignment="1">
      <alignment horizontal="center" vertical="center" wrapText="1"/>
    </xf>
    <xf numFmtId="164" fontId="41" fillId="0" borderId="2" xfId="0" applyNumberFormat="1" applyFont="1" applyBorder="1" applyAlignment="1">
      <alignment horizontal="center" vertical="center"/>
    </xf>
    <xf numFmtId="0" fontId="44" fillId="0" borderId="47" xfId="0" applyNumberFormat="1" applyFont="1" applyBorder="1" applyAlignment="1">
      <alignment horizontal="center" vertical="center"/>
    </xf>
    <xf numFmtId="0" fontId="30" fillId="0" borderId="48" xfId="0" applyNumberFormat="1" applyFont="1" applyBorder="1" applyAlignment="1">
      <alignment horizontal="center" vertical="center"/>
    </xf>
    <xf numFmtId="0" fontId="50" fillId="0" borderId="40" xfId="0" applyNumberFormat="1" applyFont="1" applyBorder="1" applyAlignment="1">
      <alignment vertical="center" wrapText="1"/>
    </xf>
    <xf numFmtId="0" fontId="39" fillId="0" borderId="5" xfId="0" applyNumberFormat="1" applyFont="1" applyBorder="1" applyAlignment="1">
      <alignment horizontal="center" vertical="center"/>
    </xf>
    <xf numFmtId="0" fontId="40" fillId="0" borderId="5" xfId="0" applyNumberFormat="1" applyFont="1" applyBorder="1" applyAlignment="1">
      <alignment horizontal="center" vertical="center"/>
    </xf>
    <xf numFmtId="164" fontId="41" fillId="0" borderId="5" xfId="0" applyNumberFormat="1" applyFont="1" applyBorder="1" applyAlignment="1">
      <alignment horizontal="center" vertical="center"/>
    </xf>
    <xf numFmtId="0" fontId="41" fillId="0" borderId="5" xfId="0" applyNumberFormat="1" applyFont="1" applyBorder="1" applyAlignment="1">
      <alignment horizontal="center" vertical="center" wrapText="1"/>
    </xf>
    <xf numFmtId="0" fontId="41" fillId="0" borderId="5" xfId="0" applyNumberFormat="1" applyFont="1" applyBorder="1" applyAlignment="1">
      <alignment horizontal="center" vertical="center"/>
    </xf>
    <xf numFmtId="0" fontId="43" fillId="0" borderId="5" xfId="0" applyNumberFormat="1" applyFont="1" applyBorder="1" applyAlignment="1">
      <alignment horizontal="center" vertical="center"/>
    </xf>
    <xf numFmtId="0" fontId="6" fillId="0" borderId="49" xfId="0" applyNumberFormat="1" applyFont="1" applyBorder="1" applyAlignment="1">
      <alignment vertical="center"/>
    </xf>
    <xf numFmtId="164" fontId="35" fillId="2" borderId="1" xfId="0" applyNumberFormat="1" applyFont="1" applyFill="1" applyBorder="1" applyAlignment="1">
      <alignment horizontal="center" vertical="center"/>
    </xf>
    <xf numFmtId="0" fontId="6" fillId="0" borderId="50" xfId="0" applyNumberFormat="1" applyFont="1" applyBorder="1" applyAlignment="1">
      <alignment vertical="center"/>
    </xf>
    <xf numFmtId="0" fontId="6" fillId="0" borderId="51" xfId="0" applyNumberFormat="1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/>
    </xf>
    <xf numFmtId="0" fontId="34" fillId="0" borderId="12" xfId="0" applyNumberFormat="1" applyFont="1" applyBorder="1" applyAlignment="1">
      <alignment vertical="center" wrapText="1"/>
    </xf>
    <xf numFmtId="0" fontId="52" fillId="0" borderId="11" xfId="0" applyNumberFormat="1" applyFont="1" applyBorder="1" applyAlignment="1">
      <alignment horizontal="center" vertical="center" wrapText="1"/>
    </xf>
    <xf numFmtId="0" fontId="53" fillId="0" borderId="11" xfId="0" applyNumberFormat="1" applyFont="1" applyBorder="1" applyAlignment="1">
      <alignment horizontal="center" vertical="center" wrapText="1"/>
    </xf>
    <xf numFmtId="0" fontId="54" fillId="0" borderId="11" xfId="0" applyNumberFormat="1" applyFont="1" applyBorder="1" applyAlignment="1">
      <alignment horizontal="center" vertical="center"/>
    </xf>
    <xf numFmtId="0" fontId="22" fillId="0" borderId="1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164" fontId="55" fillId="0" borderId="11" xfId="0" applyNumberFormat="1" applyFont="1" applyBorder="1" applyAlignment="1">
      <alignment horizontal="center" vertical="center"/>
    </xf>
    <xf numFmtId="0" fontId="56" fillId="0" borderId="11" xfId="0" applyNumberFormat="1" applyFont="1" applyBorder="1" applyAlignment="1">
      <alignment horizontal="center" vertical="center" wrapText="1"/>
    </xf>
    <xf numFmtId="0" fontId="55" fillId="0" borderId="11" xfId="0" applyNumberFormat="1" applyFont="1" applyBorder="1" applyAlignment="1">
      <alignment horizontal="center" vertical="center" wrapText="1"/>
    </xf>
    <xf numFmtId="0" fontId="55" fillId="0" borderId="11" xfId="0" applyNumberFormat="1" applyFont="1" applyBorder="1" applyAlignment="1">
      <alignment horizontal="center" vertical="center"/>
    </xf>
    <xf numFmtId="0" fontId="24" fillId="0" borderId="11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 wrapText="1"/>
    </xf>
    <xf numFmtId="0" fontId="57" fillId="2" borderId="11" xfId="0" applyNumberFormat="1" applyFont="1" applyFill="1" applyBorder="1" applyAlignment="1">
      <alignment horizontal="center" vertical="center" wrapText="1"/>
    </xf>
    <xf numFmtId="0" fontId="57" fillId="0" borderId="11" xfId="0" applyNumberFormat="1" applyFont="1" applyBorder="1" applyAlignment="1">
      <alignment horizontal="center" vertical="center" wrapText="1"/>
    </xf>
    <xf numFmtId="0" fontId="34" fillId="0" borderId="52" xfId="0" applyNumberFormat="1" applyFont="1" applyBorder="1" applyAlignment="1">
      <alignment vertical="center" wrapText="1"/>
    </xf>
    <xf numFmtId="0" fontId="52" fillId="0" borderId="1" xfId="0" applyNumberFormat="1" applyFont="1" applyBorder="1" applyAlignment="1">
      <alignment horizontal="center" vertical="center" wrapText="1"/>
    </xf>
    <xf numFmtId="0" fontId="58" fillId="0" borderId="1" xfId="0" applyNumberFormat="1" applyFont="1" applyBorder="1" applyAlignment="1">
      <alignment horizontal="center" vertical="center" wrapText="1"/>
    </xf>
    <xf numFmtId="0" fontId="54" fillId="0" borderId="1" xfId="0" applyNumberFormat="1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56" fillId="0" borderId="1" xfId="0" applyNumberFormat="1" applyFont="1" applyBorder="1" applyAlignment="1">
      <alignment horizontal="center" vertical="center" wrapText="1"/>
    </xf>
    <xf numFmtId="0" fontId="55" fillId="0" borderId="1" xfId="0" applyNumberFormat="1" applyFont="1" applyBorder="1" applyAlignment="1">
      <alignment horizontal="center" vertical="center" wrapText="1"/>
    </xf>
    <xf numFmtId="0" fontId="55" fillId="0" borderId="1" xfId="0" applyNumberFormat="1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/>
    </xf>
    <xf numFmtId="0" fontId="57" fillId="2" borderId="1" xfId="0" applyNumberFormat="1" applyFont="1" applyFill="1" applyBorder="1" applyAlignment="1">
      <alignment horizontal="center" vertical="center" wrapText="1"/>
    </xf>
    <xf numFmtId="0" fontId="57" fillId="0" borderId="1" xfId="0" applyNumberFormat="1" applyFont="1" applyBorder="1" applyAlignment="1">
      <alignment horizontal="center" vertical="center" wrapText="1"/>
    </xf>
    <xf numFmtId="0" fontId="52" fillId="0" borderId="5" xfId="0" applyNumberFormat="1" applyFont="1" applyBorder="1" applyAlignment="1">
      <alignment horizontal="center" vertical="center" wrapText="1"/>
    </xf>
    <xf numFmtId="164" fontId="39" fillId="0" borderId="5" xfId="0" applyNumberFormat="1" applyFont="1" applyBorder="1" applyAlignment="1">
      <alignment horizontal="center" vertical="center"/>
    </xf>
    <xf numFmtId="164" fontId="41" fillId="0" borderId="11" xfId="0" applyNumberFormat="1" applyFont="1" applyBorder="1" applyAlignment="1">
      <alignment horizontal="center" vertical="center"/>
    </xf>
    <xf numFmtId="0" fontId="30" fillId="0" borderId="53" xfId="0" applyNumberFormat="1" applyFont="1" applyBorder="1" applyAlignment="1">
      <alignment horizontal="center" vertical="center"/>
    </xf>
    <xf numFmtId="164" fontId="35" fillId="0" borderId="5" xfId="0" applyNumberFormat="1" applyFont="1" applyBorder="1" applyAlignment="1">
      <alignment horizontal="center" vertical="center"/>
    </xf>
    <xf numFmtId="0" fontId="33" fillId="0" borderId="38" xfId="0" applyNumberFormat="1" applyFont="1" applyBorder="1" applyAlignment="1">
      <alignment horizontal="left" vertical="center" wrapText="1"/>
    </xf>
    <xf numFmtId="0" fontId="52" fillId="0" borderId="38" xfId="0" applyNumberFormat="1" applyFont="1" applyBorder="1" applyAlignment="1">
      <alignment horizontal="center" vertical="center" wrapText="1"/>
    </xf>
    <xf numFmtId="0" fontId="59" fillId="0" borderId="54" xfId="0" applyNumberFormat="1" applyFont="1" applyBorder="1" applyAlignment="1">
      <alignment horizontal="center" vertical="center"/>
    </xf>
    <xf numFmtId="0" fontId="54" fillId="2" borderId="54" xfId="0" applyNumberFormat="1" applyFont="1" applyFill="1" applyBorder="1" applyAlignment="1">
      <alignment horizontal="center" vertical="center"/>
    </xf>
    <xf numFmtId="0" fontId="22" fillId="2" borderId="56" xfId="0" applyNumberFormat="1" applyFont="1" applyFill="1" applyBorder="1" applyAlignment="1">
      <alignment horizontal="center" vertical="center"/>
    </xf>
    <xf numFmtId="0" fontId="6" fillId="2" borderId="38" xfId="0" applyNumberFormat="1" applyFont="1" applyFill="1" applyBorder="1" applyAlignment="1">
      <alignment horizontal="center" vertical="center"/>
    </xf>
    <xf numFmtId="0" fontId="55" fillId="2" borderId="54" xfId="0" applyNumberFormat="1" applyFont="1" applyFill="1" applyBorder="1" applyAlignment="1">
      <alignment horizontal="center" vertical="center"/>
    </xf>
    <xf numFmtId="0" fontId="24" fillId="2" borderId="56" xfId="0" applyNumberFormat="1" applyFont="1" applyFill="1" applyBorder="1" applyAlignment="1">
      <alignment horizontal="center" vertical="center"/>
    </xf>
    <xf numFmtId="0" fontId="38" fillId="2" borderId="38" xfId="0" applyNumberFormat="1" applyFont="1" applyFill="1" applyBorder="1" applyAlignment="1">
      <alignment horizontal="center" vertical="center"/>
    </xf>
    <xf numFmtId="0" fontId="41" fillId="0" borderId="38" xfId="0" applyNumberFormat="1" applyFont="1" applyBorder="1" applyAlignment="1">
      <alignment horizontal="center" vertical="center"/>
    </xf>
    <xf numFmtId="0" fontId="43" fillId="0" borderId="38" xfId="0" applyNumberFormat="1" applyFont="1" applyBorder="1" applyAlignment="1">
      <alignment horizontal="center" vertical="center"/>
    </xf>
    <xf numFmtId="0" fontId="44" fillId="0" borderId="57" xfId="0" applyNumberFormat="1" applyFont="1" applyBorder="1" applyAlignment="1">
      <alignment horizontal="center" vertical="center"/>
    </xf>
    <xf numFmtId="0" fontId="35" fillId="2" borderId="5" xfId="0" applyNumberFormat="1" applyFont="1" applyFill="1" applyBorder="1" applyAlignment="1">
      <alignment horizontal="center" vertical="center" wrapText="1"/>
    </xf>
    <xf numFmtId="0" fontId="35" fillId="2" borderId="1" xfId="0" applyNumberFormat="1" applyFont="1" applyFill="1" applyBorder="1" applyAlignment="1">
      <alignment horizontal="center" vertical="center" wrapText="1"/>
    </xf>
    <xf numFmtId="0" fontId="35" fillId="2" borderId="1" xfId="0" applyNumberFormat="1" applyFont="1" applyFill="1" applyBorder="1" applyAlignment="1">
      <alignment horizontal="center" vertical="center"/>
    </xf>
    <xf numFmtId="0" fontId="37" fillId="2" borderId="1" xfId="0" applyNumberFormat="1" applyFont="1" applyFill="1" applyBorder="1" applyAlignment="1">
      <alignment horizontal="center" vertical="center"/>
    </xf>
    <xf numFmtId="0" fontId="38" fillId="2" borderId="1" xfId="0" applyNumberFormat="1" applyFont="1" applyFill="1" applyBorder="1" applyAlignment="1">
      <alignment horizontal="center" vertical="center"/>
    </xf>
    <xf numFmtId="0" fontId="39" fillId="2" borderId="1" xfId="0" applyNumberFormat="1" applyFont="1" applyFill="1" applyBorder="1" applyAlignment="1">
      <alignment horizontal="center" vertical="center" wrapText="1"/>
    </xf>
    <xf numFmtId="0" fontId="39" fillId="2" borderId="1" xfId="0" applyNumberFormat="1" applyFont="1" applyFill="1" applyBorder="1" applyAlignment="1">
      <alignment horizontal="center" vertical="center"/>
    </xf>
    <xf numFmtId="0" fontId="40" fillId="2" borderId="1" xfId="0" applyNumberFormat="1" applyFont="1" applyFill="1" applyBorder="1" applyAlignment="1">
      <alignment horizontal="center" vertical="center"/>
    </xf>
    <xf numFmtId="164" fontId="42" fillId="2" borderId="11" xfId="0" applyNumberFormat="1" applyFont="1" applyFill="1" applyBorder="1" applyAlignment="1">
      <alignment horizontal="center" vertical="center"/>
    </xf>
    <xf numFmtId="0" fontId="35" fillId="2" borderId="5" xfId="0" applyNumberFormat="1" applyFont="1" applyFill="1" applyBorder="1" applyAlignment="1">
      <alignment horizontal="center" vertical="center"/>
    </xf>
    <xf numFmtId="0" fontId="37" fillId="2" borderId="5" xfId="0" applyNumberFormat="1" applyFont="1" applyFill="1" applyBorder="1" applyAlignment="1">
      <alignment horizontal="center" vertical="center"/>
    </xf>
    <xf numFmtId="0" fontId="38" fillId="2" borderId="5" xfId="0" applyNumberFormat="1" applyFont="1" applyFill="1" applyBorder="1" applyAlignment="1">
      <alignment horizontal="center" vertical="center"/>
    </xf>
    <xf numFmtId="0" fontId="39" fillId="2" borderId="5" xfId="0" applyNumberFormat="1" applyFont="1" applyFill="1" applyBorder="1" applyAlignment="1">
      <alignment horizontal="center" vertical="center" wrapText="1"/>
    </xf>
    <xf numFmtId="0" fontId="39" fillId="2" borderId="5" xfId="0" applyNumberFormat="1" applyFont="1" applyFill="1" applyBorder="1" applyAlignment="1">
      <alignment horizontal="center" vertical="center"/>
    </xf>
    <xf numFmtId="0" fontId="40" fillId="2" borderId="5" xfId="0" applyNumberFormat="1" applyFont="1" applyFill="1" applyBorder="1" applyAlignment="1">
      <alignment horizontal="center" vertical="center"/>
    </xf>
    <xf numFmtId="0" fontId="41" fillId="2" borderId="5" xfId="0" applyNumberFormat="1" applyFont="1" applyFill="1" applyBorder="1" applyAlignment="1">
      <alignment horizontal="center" vertical="center" wrapText="1"/>
    </xf>
    <xf numFmtId="16" fontId="35" fillId="2" borderId="1" xfId="0" applyNumberFormat="1" applyFont="1" applyFill="1" applyBorder="1" applyAlignment="1">
      <alignment horizontal="center" vertical="center" wrapText="1"/>
    </xf>
    <xf numFmtId="164" fontId="41" fillId="5" borderId="1" xfId="0" applyNumberFormat="1" applyFont="1" applyFill="1" applyBorder="1" applyAlignment="1">
      <alignment horizontal="center" vertical="center"/>
    </xf>
    <xf numFmtId="0" fontId="1" fillId="0" borderId="38" xfId="0" applyNumberFormat="1" applyFont="1" applyBorder="1"/>
    <xf numFmtId="164" fontId="35" fillId="4" borderId="1" xfId="0" applyNumberFormat="1" applyFont="1" applyFill="1" applyBorder="1" applyAlignment="1">
      <alignment horizontal="center" vertical="center" wrapText="1"/>
    </xf>
    <xf numFmtId="0" fontId="47" fillId="0" borderId="38" xfId="0" applyNumberFormat="1" applyFont="1" applyBorder="1" applyAlignment="1">
      <alignment horizontal="center" vertical="center"/>
    </xf>
    <xf numFmtId="0" fontId="48" fillId="0" borderId="38" xfId="0" applyNumberFormat="1" applyFont="1" applyBorder="1" applyAlignment="1">
      <alignment horizontal="center" vertical="center"/>
    </xf>
    <xf numFmtId="0" fontId="30" fillId="0" borderId="61" xfId="0" applyNumberFormat="1" applyFont="1" applyBorder="1" applyAlignment="1">
      <alignment horizontal="center" vertical="center"/>
    </xf>
    <xf numFmtId="0" fontId="32" fillId="0" borderId="43" xfId="0" applyNumberFormat="1" applyFont="1" applyBorder="1" applyAlignment="1">
      <alignment horizontal="center" vertical="center" wrapText="1"/>
    </xf>
    <xf numFmtId="164" fontId="39" fillId="3" borderId="1" xfId="0" applyNumberFormat="1" applyFont="1" applyFill="1" applyBorder="1" applyAlignment="1">
      <alignment horizontal="center" vertical="center" wrapText="1"/>
    </xf>
    <xf numFmtId="164" fontId="42" fillId="2" borderId="1" xfId="0" applyNumberFormat="1" applyFont="1" applyFill="1" applyBorder="1" applyAlignment="1">
      <alignment horizontal="center" vertical="center"/>
    </xf>
    <xf numFmtId="0" fontId="6" fillId="0" borderId="62" xfId="0" applyNumberFormat="1" applyFont="1" applyBorder="1" applyAlignment="1">
      <alignment vertical="center"/>
    </xf>
    <xf numFmtId="0" fontId="6" fillId="0" borderId="8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0" fontId="62" fillId="0" borderId="0" xfId="0" applyNumberFormat="1" applyFont="1"/>
    <xf numFmtId="0" fontId="63" fillId="0" borderId="0" xfId="0" applyNumberFormat="1" applyFont="1" applyAlignment="1">
      <alignment horizontal="center" vertical="center" wrapText="1"/>
    </xf>
    <xf numFmtId="0" fontId="64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 wrapText="1"/>
    </xf>
    <xf numFmtId="0" fontId="65" fillId="0" borderId="0" xfId="0" applyNumberFormat="1" applyFont="1" applyAlignment="1">
      <alignment horizontal="left" vertical="center"/>
    </xf>
    <xf numFmtId="49" fontId="66" fillId="0" borderId="0" xfId="0" applyNumberFormat="1" applyFont="1" applyAlignment="1">
      <alignment horizontal="center"/>
    </xf>
    <xf numFmtId="0" fontId="67" fillId="0" borderId="0" xfId="0" applyNumberFormat="1" applyFont="1" applyAlignment="1">
      <alignment horizontal="center" vertical="center"/>
    </xf>
    <xf numFmtId="0" fontId="68" fillId="0" borderId="0" xfId="0" applyNumberFormat="1" applyFont="1" applyAlignment="1">
      <alignment horizontal="left" vertical="center" wrapText="1"/>
    </xf>
    <xf numFmtId="0" fontId="42" fillId="0" borderId="0" xfId="0" applyNumberFormat="1" applyFont="1" applyAlignment="1">
      <alignment horizontal="center" vertical="center"/>
    </xf>
    <xf numFmtId="0" fontId="70" fillId="0" borderId="0" xfId="0" applyNumberFormat="1" applyFont="1" applyAlignment="1">
      <alignment horizontal="center" vertical="center"/>
    </xf>
    <xf numFmtId="0" fontId="71" fillId="0" borderId="0" xfId="0" applyNumberFormat="1" applyFont="1" applyAlignment="1">
      <alignment horizont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center" vertical="center"/>
    </xf>
    <xf numFmtId="0" fontId="13" fillId="0" borderId="0" xfId="0" applyNumberFormat="1" applyFont="1" applyAlignment="1">
      <alignment horizontal="center" vertical="center" wrapText="1"/>
    </xf>
    <xf numFmtId="0" fontId="13" fillId="0" borderId="1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8" xfId="0" applyNumberFormat="1" applyFont="1" applyBorder="1" applyAlignment="1">
      <alignment horizontal="center" vertical="center" wrapText="1"/>
    </xf>
    <xf numFmtId="0" fontId="27" fillId="0" borderId="38" xfId="0" applyNumberFormat="1" applyFont="1" applyBorder="1" applyAlignment="1">
      <alignment horizontal="center" vertical="center" wrapText="1"/>
    </xf>
    <xf numFmtId="0" fontId="28" fillId="0" borderId="38" xfId="0" applyNumberFormat="1" applyFont="1" applyBorder="1" applyAlignment="1">
      <alignment horizontal="center" vertical="center" wrapText="1"/>
    </xf>
    <xf numFmtId="0" fontId="28" fillId="0" borderId="54" xfId="0" applyNumberFormat="1" applyFont="1" applyBorder="1" applyAlignment="1">
      <alignment horizontal="center" vertical="center" wrapText="1"/>
    </xf>
    <xf numFmtId="0" fontId="27" fillId="0" borderId="2" xfId="0" applyNumberFormat="1" applyFont="1" applyBorder="1" applyAlignment="1">
      <alignment horizontal="center" vertical="center" wrapText="1"/>
    </xf>
    <xf numFmtId="0" fontId="85" fillId="0" borderId="48" xfId="0" applyNumberFormat="1" applyFont="1" applyBorder="1" applyAlignment="1">
      <alignment horizontal="center" vertical="center"/>
    </xf>
    <xf numFmtId="0" fontId="33" fillId="0" borderId="58" xfId="0" applyNumberFormat="1" applyFont="1" applyBorder="1" applyAlignment="1">
      <alignment horizontal="left" vertical="center" wrapText="1"/>
    </xf>
    <xf numFmtId="0" fontId="85" fillId="0" borderId="58" xfId="0" applyNumberFormat="1" applyFont="1" applyBorder="1" applyAlignment="1">
      <alignment horizontal="center" vertical="center" wrapText="1"/>
    </xf>
    <xf numFmtId="0" fontId="6" fillId="0" borderId="58" xfId="0" applyNumberFormat="1" applyFont="1" applyBorder="1" applyAlignment="1">
      <alignment horizontal="center" vertical="center"/>
    </xf>
    <xf numFmtId="164" fontId="36" fillId="0" borderId="58" xfId="0" applyNumberFormat="1" applyFont="1" applyBorder="1" applyAlignment="1">
      <alignment horizontal="center" vertical="center"/>
    </xf>
    <xf numFmtId="16" fontId="58" fillId="0" borderId="1" xfId="0" applyNumberFormat="1" applyFont="1" applyBorder="1" applyAlignment="1">
      <alignment horizontal="center" vertical="center" wrapText="1"/>
    </xf>
    <xf numFmtId="0" fontId="58" fillId="0" borderId="58" xfId="0" applyNumberFormat="1" applyFont="1" applyBorder="1" applyAlignment="1">
      <alignment horizontal="center" vertical="center" wrapText="1"/>
    </xf>
    <xf numFmtId="0" fontId="54" fillId="0" borderId="58" xfId="0" applyNumberFormat="1" applyFont="1" applyBorder="1" applyAlignment="1">
      <alignment horizontal="center" vertical="center"/>
    </xf>
    <xf numFmtId="0" fontId="22" fillId="0" borderId="58" xfId="0" applyNumberFormat="1" applyFont="1" applyBorder="1" applyAlignment="1">
      <alignment horizontal="center" vertical="center"/>
    </xf>
    <xf numFmtId="164" fontId="60" fillId="0" borderId="58" xfId="0" applyNumberFormat="1" applyFont="1" applyBorder="1" applyAlignment="1">
      <alignment horizontal="center" vertical="center"/>
    </xf>
    <xf numFmtId="0" fontId="56" fillId="0" borderId="58" xfId="0" applyNumberFormat="1" applyFont="1" applyBorder="1" applyAlignment="1">
      <alignment horizontal="center" vertical="center" wrapText="1"/>
    </xf>
    <xf numFmtId="0" fontId="55" fillId="0" borderId="58" xfId="0" applyNumberFormat="1" applyFont="1" applyBorder="1" applyAlignment="1">
      <alignment horizontal="center" vertical="center" wrapText="1"/>
    </xf>
    <xf numFmtId="0" fontId="55" fillId="0" borderId="58" xfId="0" applyNumberFormat="1" applyFont="1" applyBorder="1" applyAlignment="1">
      <alignment horizontal="center" vertical="center"/>
    </xf>
    <xf numFmtId="0" fontId="24" fillId="0" borderId="58" xfId="0" applyNumberFormat="1" applyFont="1" applyBorder="1" applyAlignment="1">
      <alignment horizontal="center" vertical="center"/>
    </xf>
    <xf numFmtId="0" fontId="38" fillId="0" borderId="58" xfId="0" applyNumberFormat="1" applyFont="1" applyBorder="1" applyAlignment="1">
      <alignment horizontal="center" vertical="center"/>
    </xf>
    <xf numFmtId="164" fontId="42" fillId="2" borderId="58" xfId="0" applyNumberFormat="1" applyFont="1" applyFill="1" applyBorder="1" applyAlignment="1">
      <alignment horizontal="center" vertical="center"/>
    </xf>
    <xf numFmtId="0" fontId="57" fillId="0" borderId="58" xfId="0" applyNumberFormat="1" applyFont="1" applyBorder="1" applyAlignment="1">
      <alignment horizontal="center" vertical="center" wrapText="1"/>
    </xf>
    <xf numFmtId="0" fontId="11" fillId="0" borderId="58" xfId="0" applyNumberFormat="1" applyFont="1" applyBorder="1" applyAlignment="1">
      <alignment horizontal="center" vertical="center" wrapText="1"/>
    </xf>
    <xf numFmtId="0" fontId="11" fillId="0" borderId="58" xfId="0" applyNumberFormat="1" applyFont="1" applyBorder="1" applyAlignment="1">
      <alignment horizontal="center" vertical="center"/>
    </xf>
    <xf numFmtId="0" fontId="25" fillId="0" borderId="58" xfId="0" applyNumberFormat="1" applyFont="1" applyBorder="1" applyAlignment="1">
      <alignment horizontal="center" vertical="center"/>
    </xf>
    <xf numFmtId="0" fontId="26" fillId="0" borderId="69" xfId="0" applyNumberFormat="1" applyFont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vertical="center"/>
    </xf>
    <xf numFmtId="0" fontId="1" fillId="0" borderId="11" xfId="0" applyNumberFormat="1" applyFont="1" applyBorder="1" applyAlignment="1">
      <alignment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49" fontId="86" fillId="0" borderId="11" xfId="0" applyNumberFormat="1" applyFont="1" applyBorder="1" applyAlignment="1">
      <alignment horizontal="center" vertical="center" wrapText="1"/>
    </xf>
    <xf numFmtId="0" fontId="45" fillId="0" borderId="11" xfId="0" applyNumberFormat="1" applyFont="1" applyBorder="1" applyAlignment="1">
      <alignment horizontal="center" vertical="center" wrapText="1"/>
    </xf>
    <xf numFmtId="0" fontId="87" fillId="0" borderId="11" xfId="0" applyNumberFormat="1" applyFont="1" applyBorder="1" applyAlignment="1">
      <alignment horizontal="center" vertical="center"/>
    </xf>
    <xf numFmtId="0" fontId="85" fillId="0" borderId="28" xfId="0" applyNumberFormat="1" applyFont="1" applyBorder="1" applyAlignment="1">
      <alignment horizontal="center" vertical="center"/>
    </xf>
    <xf numFmtId="0" fontId="85" fillId="0" borderId="11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/>
    </xf>
    <xf numFmtId="164" fontId="36" fillId="0" borderId="11" xfId="0" applyNumberFormat="1" applyFont="1" applyBorder="1" applyAlignment="1">
      <alignment horizontal="center" vertical="center"/>
    </xf>
    <xf numFmtId="16" fontId="58" fillId="0" borderId="11" xfId="0" applyNumberFormat="1" applyFont="1" applyBorder="1" applyAlignment="1">
      <alignment horizontal="center" vertical="center" wrapText="1"/>
    </xf>
    <xf numFmtId="0" fontId="58" fillId="0" borderId="11" xfId="0" applyNumberFormat="1" applyFont="1" applyBorder="1" applyAlignment="1">
      <alignment horizontal="center" vertical="center" wrapText="1"/>
    </xf>
    <xf numFmtId="164" fontId="60" fillId="0" borderId="11" xfId="0" applyNumberFormat="1" applyFont="1" applyBorder="1" applyAlignment="1">
      <alignment horizontal="center" vertical="center"/>
    </xf>
    <xf numFmtId="0" fontId="11" fillId="0" borderId="11" xfId="0" applyNumberFormat="1" applyFont="1" applyBorder="1" applyAlignment="1">
      <alignment horizontal="center" vertical="center" wrapText="1"/>
    </xf>
    <xf numFmtId="0" fontId="11" fillId="0" borderId="11" xfId="0" applyNumberFormat="1" applyFont="1" applyBorder="1" applyAlignment="1">
      <alignment horizontal="center" vertical="center"/>
    </xf>
    <xf numFmtId="0" fontId="25" fillId="0" borderId="11" xfId="0" applyNumberFormat="1" applyFont="1" applyBorder="1" applyAlignment="1">
      <alignment horizontal="center" vertical="center"/>
    </xf>
    <xf numFmtId="0" fontId="26" fillId="0" borderId="35" xfId="0" applyNumberFormat="1" applyFont="1" applyBorder="1" applyAlignment="1">
      <alignment horizontal="center" vertical="center"/>
    </xf>
    <xf numFmtId="0" fontId="85" fillId="0" borderId="43" xfId="0" applyNumberFormat="1" applyFont="1" applyBorder="1" applyAlignment="1">
      <alignment horizontal="center" vertical="center"/>
    </xf>
    <xf numFmtId="164" fontId="36" fillId="2" borderId="2" xfId="0" applyNumberFormat="1" applyFont="1" applyFill="1" applyBorder="1" applyAlignment="1">
      <alignment horizontal="center" vertical="center"/>
    </xf>
    <xf numFmtId="0" fontId="58" fillId="0" borderId="2" xfId="0" applyNumberFormat="1" applyFont="1" applyBorder="1" applyAlignment="1">
      <alignment horizontal="center" vertical="center" wrapText="1"/>
    </xf>
    <xf numFmtId="0" fontId="54" fillId="0" borderId="2" xfId="0" applyNumberFormat="1" applyFont="1" applyBorder="1" applyAlignment="1">
      <alignment horizontal="center" vertical="center"/>
    </xf>
    <xf numFmtId="0" fontId="22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164" fontId="60" fillId="0" borderId="2" xfId="0" applyNumberFormat="1" applyFont="1" applyBorder="1" applyAlignment="1">
      <alignment horizontal="center" vertical="center"/>
    </xf>
    <xf numFmtId="16" fontId="56" fillId="0" borderId="2" xfId="0" applyNumberFormat="1" applyFont="1" applyBorder="1" applyAlignment="1">
      <alignment horizontal="center" vertical="center" wrapText="1"/>
    </xf>
    <xf numFmtId="0" fontId="56" fillId="0" borderId="30" xfId="0" applyNumberFormat="1" applyFont="1" applyBorder="1" applyAlignment="1">
      <alignment horizontal="center" vertical="center" wrapText="1"/>
    </xf>
    <xf numFmtId="0" fontId="6" fillId="0" borderId="24" xfId="0" applyNumberFormat="1" applyFont="1" applyBorder="1" applyAlignment="1">
      <alignment horizontal="center" vertical="center" wrapText="1"/>
    </xf>
    <xf numFmtId="0" fontId="55" fillId="0" borderId="2" xfId="0" applyNumberFormat="1" applyFont="1" applyBorder="1" applyAlignment="1">
      <alignment horizontal="center" vertical="center"/>
    </xf>
    <xf numFmtId="0" fontId="24" fillId="0" borderId="2" xfId="0" applyNumberFormat="1" applyFont="1" applyBorder="1" applyAlignment="1">
      <alignment horizontal="center" vertical="center"/>
    </xf>
    <xf numFmtId="164" fontId="42" fillId="2" borderId="2" xfId="0" applyNumberFormat="1" applyFont="1" applyFill="1" applyBorder="1" applyAlignment="1">
      <alignment horizontal="center" vertical="center"/>
    </xf>
    <xf numFmtId="16" fontId="57" fillId="2" borderId="2" xfId="0" applyNumberFormat="1" applyFont="1" applyFill="1" applyBorder="1" applyAlignment="1">
      <alignment horizontal="center" vertical="center" wrapText="1"/>
    </xf>
    <xf numFmtId="0" fontId="57" fillId="0" borderId="2" xfId="0" applyNumberFormat="1" applyFont="1" applyBorder="1" applyAlignment="1">
      <alignment horizontal="center" vertical="center" wrapText="1"/>
    </xf>
    <xf numFmtId="0" fontId="57" fillId="0" borderId="24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25" fillId="0" borderId="2" xfId="0" applyNumberFormat="1" applyFont="1" applyBorder="1" applyAlignment="1">
      <alignment horizontal="center" vertical="center"/>
    </xf>
    <xf numFmtId="0" fontId="26" fillId="0" borderId="41" xfId="0" applyNumberFormat="1" applyFont="1" applyBorder="1" applyAlignment="1">
      <alignment horizontal="center" vertical="center"/>
    </xf>
    <xf numFmtId="0" fontId="1" fillId="0" borderId="70" xfId="0" applyNumberFormat="1" applyFont="1" applyBorder="1"/>
    <xf numFmtId="0" fontId="85" fillId="0" borderId="1" xfId="0" applyNumberFormat="1" applyFont="1" applyBorder="1" applyAlignment="1">
      <alignment horizontal="center" vertical="center" wrapText="1"/>
    </xf>
    <xf numFmtId="164" fontId="36" fillId="0" borderId="1" xfId="0" applyNumberFormat="1" applyFont="1" applyBorder="1" applyAlignment="1">
      <alignment horizontal="center" vertical="center"/>
    </xf>
    <xf numFmtId="164" fontId="60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/>
    </xf>
    <xf numFmtId="0" fontId="26" fillId="0" borderId="45" xfId="0" applyNumberFormat="1" applyFont="1" applyBorder="1" applyAlignment="1">
      <alignment horizontal="center" vertical="center"/>
    </xf>
    <xf numFmtId="0" fontId="47" fillId="0" borderId="70" xfId="0" applyNumberFormat="1" applyFont="1" applyBorder="1" applyAlignment="1">
      <alignment horizontal="center" vertical="center"/>
    </xf>
    <xf numFmtId="0" fontId="48" fillId="0" borderId="70" xfId="0" applyNumberFormat="1" applyFont="1" applyBorder="1" applyAlignment="1">
      <alignment horizontal="center" vertical="center"/>
    </xf>
    <xf numFmtId="16" fontId="58" fillId="2" borderId="2" xfId="0" applyNumberFormat="1" applyFont="1" applyFill="1" applyBorder="1" applyAlignment="1">
      <alignment horizontal="center" vertical="center" wrapText="1"/>
    </xf>
    <xf numFmtId="0" fontId="58" fillId="0" borderId="5" xfId="0" applyNumberFormat="1" applyFont="1" applyBorder="1" applyAlignment="1">
      <alignment horizontal="center" vertical="center" wrapText="1"/>
    </xf>
    <xf numFmtId="0" fontId="54" fillId="0" borderId="5" xfId="0" applyNumberFormat="1" applyFont="1" applyBorder="1" applyAlignment="1">
      <alignment horizontal="center" vertical="center"/>
    </xf>
    <xf numFmtId="0" fontId="22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164" fontId="60" fillId="0" borderId="5" xfId="0" applyNumberFormat="1" applyFont="1" applyBorder="1" applyAlignment="1">
      <alignment horizontal="center" vertical="center"/>
    </xf>
    <xf numFmtId="0" fontId="56" fillId="0" borderId="5" xfId="0" applyNumberFormat="1" applyFont="1" applyBorder="1" applyAlignment="1">
      <alignment horizontal="center" vertical="center" wrapText="1"/>
    </xf>
    <xf numFmtId="164" fontId="42" fillId="0" borderId="1" xfId="0" applyNumberFormat="1" applyFont="1" applyBorder="1" applyAlignment="1">
      <alignment horizontal="center" vertical="center"/>
    </xf>
    <xf numFmtId="0" fontId="1" fillId="0" borderId="71" xfId="0" applyNumberFormat="1" applyFont="1" applyBorder="1"/>
    <xf numFmtId="0" fontId="55" fillId="0" borderId="5" xfId="0" applyNumberFormat="1" applyFont="1" applyBorder="1" applyAlignment="1">
      <alignment horizontal="center" vertical="center" wrapText="1"/>
    </xf>
    <xf numFmtId="0" fontId="55" fillId="0" borderId="5" xfId="0" applyNumberFormat="1" applyFont="1" applyBorder="1" applyAlignment="1">
      <alignment horizontal="center" vertical="center"/>
    </xf>
    <xf numFmtId="0" fontId="24" fillId="0" borderId="5" xfId="0" applyNumberFormat="1" applyFont="1" applyBorder="1" applyAlignment="1">
      <alignment horizontal="center" vertical="center"/>
    </xf>
    <xf numFmtId="164" fontId="42" fillId="0" borderId="5" xfId="0" applyNumberFormat="1" applyFont="1" applyBorder="1" applyAlignment="1">
      <alignment horizontal="center" vertical="center"/>
    </xf>
    <xf numFmtId="0" fontId="57" fillId="0" borderId="5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/>
    </xf>
    <xf numFmtId="0" fontId="25" fillId="0" borderId="5" xfId="0" applyNumberFormat="1" applyFont="1" applyBorder="1" applyAlignment="1">
      <alignment horizontal="center" vertical="center"/>
    </xf>
    <xf numFmtId="0" fontId="26" fillId="0" borderId="47" xfId="0" applyNumberFormat="1" applyFont="1" applyBorder="1" applyAlignment="1">
      <alignment horizontal="center" vertical="center"/>
    </xf>
    <xf numFmtId="0" fontId="47" fillId="0" borderId="71" xfId="0" applyNumberFormat="1" applyFont="1" applyBorder="1" applyAlignment="1">
      <alignment horizontal="center" vertical="center"/>
    </xf>
    <xf numFmtId="0" fontId="48" fillId="0" borderId="71" xfId="0" applyNumberFormat="1" applyFont="1" applyBorder="1" applyAlignment="1">
      <alignment horizontal="center" vertical="center"/>
    </xf>
    <xf numFmtId="0" fontId="85" fillId="0" borderId="39" xfId="0" applyNumberFormat="1" applyFont="1" applyBorder="1" applyAlignment="1">
      <alignment horizontal="center" vertical="center"/>
    </xf>
    <xf numFmtId="0" fontId="6" fillId="0" borderId="49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 wrapText="1"/>
    </xf>
    <xf numFmtId="0" fontId="62" fillId="0" borderId="2" xfId="0" applyNumberFormat="1" applyFont="1" applyBorder="1" applyAlignment="1">
      <alignment horizontal="center" vertical="center" wrapText="1"/>
    </xf>
    <xf numFmtId="0" fontId="88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89" fillId="0" borderId="39" xfId="0" applyNumberFormat="1" applyFont="1" applyBorder="1" applyAlignment="1">
      <alignment horizontal="center" vertical="center"/>
    </xf>
    <xf numFmtId="0" fontId="85" fillId="0" borderId="2" xfId="0" applyNumberFormat="1" applyFont="1" applyBorder="1" applyAlignment="1">
      <alignment horizontal="center" vertical="center" wrapText="1"/>
    </xf>
    <xf numFmtId="0" fontId="85" fillId="0" borderId="38" xfId="0" applyNumberFormat="1" applyFont="1" applyBorder="1" applyAlignment="1">
      <alignment horizontal="left" vertical="center" wrapText="1"/>
    </xf>
    <xf numFmtId="0" fontId="90" fillId="0" borderId="2" xfId="0" applyNumberFormat="1" applyFont="1" applyBorder="1" applyAlignment="1">
      <alignment horizontal="center" vertical="center"/>
    </xf>
    <xf numFmtId="0" fontId="54" fillId="0" borderId="38" xfId="0" applyNumberFormat="1" applyFont="1" applyBorder="1" applyAlignment="1">
      <alignment horizontal="center" vertical="center"/>
    </xf>
    <xf numFmtId="0" fontId="22" fillId="0" borderId="38" xfId="0" applyNumberFormat="1" applyFont="1" applyBorder="1" applyAlignment="1">
      <alignment horizontal="center" vertical="center"/>
    </xf>
    <xf numFmtId="0" fontId="6" fillId="0" borderId="38" xfId="0" applyNumberFormat="1" applyFont="1" applyBorder="1" applyAlignment="1">
      <alignment horizontal="center" vertical="center"/>
    </xf>
    <xf numFmtId="0" fontId="55" fillId="0" borderId="38" xfId="0" applyNumberFormat="1" applyFont="1" applyBorder="1" applyAlignment="1">
      <alignment horizontal="center" vertical="center"/>
    </xf>
    <xf numFmtId="0" fontId="24" fillId="0" borderId="38" xfId="0" applyNumberFormat="1" applyFont="1" applyBorder="1" applyAlignment="1">
      <alignment horizontal="center" vertical="center"/>
    </xf>
    <xf numFmtId="0" fontId="38" fillId="0" borderId="38" xfId="0" applyNumberFormat="1" applyFont="1" applyBorder="1" applyAlignment="1">
      <alignment horizontal="center" vertical="center"/>
    </xf>
    <xf numFmtId="0" fontId="11" fillId="0" borderId="38" xfId="0" applyNumberFormat="1" applyFont="1" applyBorder="1" applyAlignment="1">
      <alignment horizontal="center" vertical="center"/>
    </xf>
    <xf numFmtId="0" fontId="25" fillId="0" borderId="38" xfId="0" applyNumberFormat="1" applyFont="1" applyBorder="1" applyAlignment="1">
      <alignment horizontal="center" vertical="center"/>
    </xf>
    <xf numFmtId="0" fontId="26" fillId="0" borderId="57" xfId="0" applyNumberFormat="1" applyFont="1" applyBorder="1" applyAlignment="1">
      <alignment horizontal="center" vertical="center"/>
    </xf>
    <xf numFmtId="0" fontId="85" fillId="0" borderId="1" xfId="0" applyNumberFormat="1" applyFont="1" applyBorder="1" applyAlignment="1">
      <alignment horizontal="center" vertical="center"/>
    </xf>
    <xf numFmtId="0" fontId="33" fillId="2" borderId="1" xfId="0" applyNumberFormat="1" applyFont="1" applyFill="1" applyBorder="1" applyAlignment="1">
      <alignment horizontal="left" vertical="center" wrapText="1"/>
    </xf>
    <xf numFmtId="0" fontId="85" fillId="2" borderId="1" xfId="0" applyNumberFormat="1" applyFont="1" applyFill="1" applyBorder="1" applyAlignment="1">
      <alignment horizontal="left" vertical="center" wrapText="1"/>
    </xf>
    <xf numFmtId="0" fontId="85" fillId="0" borderId="1" xfId="0" applyNumberFormat="1" applyFont="1" applyBorder="1" applyAlignment="1">
      <alignment horizontal="left" vertical="center" wrapText="1"/>
    </xf>
    <xf numFmtId="164" fontId="36" fillId="0" borderId="5" xfId="0" applyNumberFormat="1" applyFont="1" applyBorder="1" applyAlignment="1">
      <alignment horizontal="center" vertical="center"/>
    </xf>
    <xf numFmtId="16" fontId="58" fillId="0" borderId="2" xfId="0" applyNumberFormat="1" applyFont="1" applyBorder="1" applyAlignment="1">
      <alignment horizontal="center" vertical="center" wrapText="1"/>
    </xf>
    <xf numFmtId="164" fontId="42" fillId="0" borderId="2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 vertical="center" wrapText="1"/>
    </xf>
    <xf numFmtId="0" fontId="3" fillId="0" borderId="38" xfId="0" applyNumberFormat="1" applyFont="1" applyBorder="1" applyAlignment="1">
      <alignment horizontal="center" vertical="center" wrapText="1"/>
    </xf>
    <xf numFmtId="0" fontId="7" fillId="0" borderId="38" xfId="0" applyNumberFormat="1" applyFont="1" applyBorder="1" applyAlignment="1">
      <alignment horizontal="center" vertical="center"/>
    </xf>
    <xf numFmtId="0" fontId="91" fillId="2" borderId="2" xfId="0" applyNumberFormat="1" applyFont="1" applyFill="1" applyBorder="1" applyAlignment="1">
      <alignment horizontal="left" vertical="center" wrapText="1"/>
    </xf>
    <xf numFmtId="0" fontId="92" fillId="0" borderId="1" xfId="0" applyNumberFormat="1" applyFont="1" applyBorder="1" applyAlignment="1">
      <alignment horizontal="left" vertical="center" wrapText="1"/>
    </xf>
    <xf numFmtId="0" fontId="90" fillId="0" borderId="1" xfId="0" applyNumberFormat="1" applyFont="1" applyBorder="1" applyAlignment="1">
      <alignment horizontal="center" vertical="center"/>
    </xf>
    <xf numFmtId="0" fontId="85" fillId="2" borderId="2" xfId="0" applyNumberFormat="1" applyFont="1" applyFill="1" applyBorder="1" applyAlignment="1">
      <alignment horizontal="left" vertical="center" wrapText="1"/>
    </xf>
    <xf numFmtId="0" fontId="85" fillId="0" borderId="5" xfId="0" applyNumberFormat="1" applyFont="1" applyBorder="1" applyAlignment="1">
      <alignment horizontal="center" vertical="center" wrapText="1"/>
    </xf>
    <xf numFmtId="0" fontId="85" fillId="0" borderId="5" xfId="0" applyNumberFormat="1" applyFont="1" applyBorder="1" applyAlignment="1">
      <alignment horizontal="left" vertical="center" wrapText="1"/>
    </xf>
    <xf numFmtId="0" fontId="56" fillId="2" borderId="11" xfId="0" applyNumberFormat="1" applyFont="1" applyFill="1" applyBorder="1" applyAlignment="1">
      <alignment horizontal="center" vertical="center" wrapText="1"/>
    </xf>
    <xf numFmtId="0" fontId="56" fillId="2" borderId="58" xfId="0" applyNumberFormat="1" applyFont="1" applyFill="1" applyBorder="1" applyAlignment="1">
      <alignment horizontal="center" vertical="center" wrapText="1"/>
    </xf>
    <xf numFmtId="0" fontId="57" fillId="2" borderId="58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vertical="center"/>
    </xf>
    <xf numFmtId="0" fontId="49" fillId="0" borderId="5" xfId="0" applyNumberFormat="1" applyFont="1" applyBorder="1" applyAlignment="1">
      <alignment horizontal="center" vertical="center" wrapText="1"/>
    </xf>
    <xf numFmtId="16" fontId="58" fillId="2" borderId="1" xfId="0" applyNumberFormat="1" applyFont="1" applyFill="1" applyBorder="1" applyAlignment="1">
      <alignment horizontal="center" vertical="center" wrapText="1"/>
    </xf>
    <xf numFmtId="0" fontId="6" fillId="0" borderId="37" xfId="0" applyNumberFormat="1" applyFont="1" applyBorder="1" applyAlignment="1">
      <alignment vertical="center"/>
    </xf>
    <xf numFmtId="0" fontId="6" fillId="0" borderId="71" xfId="0" applyNumberFormat="1" applyFont="1" applyBorder="1" applyAlignment="1">
      <alignment vertical="center"/>
    </xf>
    <xf numFmtId="0" fontId="1" fillId="0" borderId="38" xfId="0" applyNumberFormat="1" applyFont="1" applyBorder="1" applyAlignment="1">
      <alignment vertical="center"/>
    </xf>
    <xf numFmtId="0" fontId="49" fillId="0" borderId="38" xfId="0" applyNumberFormat="1" applyFont="1" applyBorder="1" applyAlignment="1">
      <alignment horizontal="center" vertical="center" wrapText="1"/>
    </xf>
    <xf numFmtId="0" fontId="7" fillId="0" borderId="54" xfId="0" applyNumberFormat="1" applyFont="1" applyBorder="1" applyAlignment="1">
      <alignment vertical="center"/>
    </xf>
    <xf numFmtId="0" fontId="1" fillId="0" borderId="11" xfId="0" applyNumberFormat="1" applyFont="1" applyBorder="1" applyAlignment="1">
      <alignment horizontal="center"/>
    </xf>
    <xf numFmtId="49" fontId="45" fillId="0" borderId="11" xfId="0" applyNumberFormat="1" applyFont="1" applyBorder="1" applyAlignment="1">
      <alignment horizontal="center" vertical="center" wrapText="1"/>
    </xf>
    <xf numFmtId="0" fontId="46" fillId="0" borderId="11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/>
    </xf>
    <xf numFmtId="0" fontId="93" fillId="0" borderId="11" xfId="0" applyNumberFormat="1" applyFont="1" applyBorder="1" applyAlignment="1">
      <alignment horizontal="center" vertical="center" wrapText="1"/>
    </xf>
    <xf numFmtId="164" fontId="60" fillId="2" borderId="1" xfId="0" applyNumberFormat="1" applyFont="1" applyFill="1" applyBorder="1" applyAlignment="1">
      <alignment horizontal="center" vertical="center"/>
    </xf>
    <xf numFmtId="0" fontId="89" fillId="0" borderId="46" xfId="0" applyNumberFormat="1" applyFont="1" applyBorder="1" applyAlignment="1">
      <alignment horizontal="center" vertical="center"/>
    </xf>
    <xf numFmtId="0" fontId="91" fillId="0" borderId="11" xfId="0" applyNumberFormat="1" applyFont="1" applyBorder="1" applyAlignment="1">
      <alignment horizontal="left" vertical="center" wrapText="1"/>
    </xf>
    <xf numFmtId="0" fontId="85" fillId="0" borderId="11" xfId="0" applyNumberFormat="1" applyFont="1" applyBorder="1" applyAlignment="1">
      <alignment horizontal="left" vertical="center" wrapText="1"/>
    </xf>
    <xf numFmtId="0" fontId="90" fillId="0" borderId="11" xfId="0" applyNumberFormat="1" applyFont="1" applyBorder="1" applyAlignment="1">
      <alignment horizontal="center" vertical="center"/>
    </xf>
    <xf numFmtId="0" fontId="56" fillId="0" borderId="2" xfId="0" applyNumberFormat="1" applyFont="1" applyBorder="1" applyAlignment="1">
      <alignment horizontal="center" vertical="center" wrapText="1"/>
    </xf>
    <xf numFmtId="0" fontId="55" fillId="0" borderId="2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85" fillId="0" borderId="53" xfId="0" applyNumberFormat="1" applyFont="1" applyBorder="1" applyAlignment="1">
      <alignment horizontal="center" vertical="center"/>
    </xf>
    <xf numFmtId="0" fontId="85" fillId="0" borderId="38" xfId="0" applyNumberFormat="1" applyFont="1" applyBorder="1" applyAlignment="1">
      <alignment horizontal="center" vertical="center" wrapText="1"/>
    </xf>
    <xf numFmtId="0" fontId="89" fillId="0" borderId="48" xfId="0" applyNumberFormat="1" applyFont="1" applyBorder="1" applyAlignment="1">
      <alignment horizontal="center" vertical="center"/>
    </xf>
    <xf numFmtId="0" fontId="85" fillId="0" borderId="11" xfId="0" applyNumberFormat="1" applyFont="1" applyBorder="1" applyAlignment="1">
      <alignment horizontal="center" vertical="center"/>
    </xf>
    <xf numFmtId="0" fontId="89" fillId="0" borderId="43" xfId="0" applyNumberFormat="1" applyFont="1" applyBorder="1" applyAlignment="1">
      <alignment horizontal="center" vertical="center"/>
    </xf>
    <xf numFmtId="0" fontId="91" fillId="0" borderId="1" xfId="0" applyNumberFormat="1" applyFont="1" applyBorder="1" applyAlignment="1">
      <alignment horizontal="left" vertical="center" wrapText="1"/>
    </xf>
    <xf numFmtId="0" fontId="85" fillId="2" borderId="1" xfId="0" applyNumberFormat="1" applyFont="1" applyFill="1" applyBorder="1" applyAlignment="1">
      <alignment horizontal="center" vertical="center" wrapText="1"/>
    </xf>
    <xf numFmtId="0" fontId="6" fillId="0" borderId="76" xfId="0" applyNumberFormat="1" applyFont="1" applyBorder="1" applyAlignment="1">
      <alignment horizontal="center" vertical="center"/>
    </xf>
    <xf numFmtId="164" fontId="36" fillId="2" borderId="76" xfId="0" applyNumberFormat="1" applyFont="1" applyFill="1" applyBorder="1" applyAlignment="1">
      <alignment horizontal="center" vertical="center"/>
    </xf>
    <xf numFmtId="16" fontId="58" fillId="0" borderId="76" xfId="0" applyNumberFormat="1" applyFont="1" applyBorder="1" applyAlignment="1">
      <alignment horizontal="center" vertical="center" wrapText="1"/>
    </xf>
    <xf numFmtId="0" fontId="58" fillId="0" borderId="76" xfId="0" applyNumberFormat="1" applyFont="1" applyBorder="1" applyAlignment="1">
      <alignment horizontal="center" vertical="center" wrapText="1"/>
    </xf>
    <xf numFmtId="0" fontId="54" fillId="0" borderId="76" xfId="0" applyNumberFormat="1" applyFont="1" applyBorder="1" applyAlignment="1">
      <alignment horizontal="center" vertical="center"/>
    </xf>
    <xf numFmtId="0" fontId="22" fillId="0" borderId="76" xfId="0" applyNumberFormat="1" applyFont="1" applyBorder="1" applyAlignment="1">
      <alignment horizontal="center" vertical="center"/>
    </xf>
    <xf numFmtId="164" fontId="60" fillId="0" borderId="76" xfId="0" applyNumberFormat="1" applyFont="1" applyBorder="1" applyAlignment="1">
      <alignment horizontal="center" vertical="center"/>
    </xf>
    <xf numFmtId="0" fontId="56" fillId="0" borderId="76" xfId="0" applyNumberFormat="1" applyFont="1" applyBorder="1" applyAlignment="1">
      <alignment horizontal="center" vertical="center" wrapText="1"/>
    </xf>
    <xf numFmtId="0" fontId="55" fillId="0" borderId="76" xfId="0" applyNumberFormat="1" applyFont="1" applyBorder="1" applyAlignment="1">
      <alignment horizontal="center" vertical="center" wrapText="1"/>
    </xf>
    <xf numFmtId="0" fontId="55" fillId="0" borderId="76" xfId="0" applyNumberFormat="1" applyFont="1" applyBorder="1" applyAlignment="1">
      <alignment horizontal="center" vertical="center"/>
    </xf>
    <xf numFmtId="0" fontId="24" fillId="0" borderId="76" xfId="0" applyNumberFormat="1" applyFont="1" applyBorder="1" applyAlignment="1">
      <alignment horizontal="center" vertical="center"/>
    </xf>
    <xf numFmtId="0" fontId="38" fillId="0" borderId="76" xfId="0" applyNumberFormat="1" applyFont="1" applyBorder="1" applyAlignment="1">
      <alignment horizontal="center" vertical="center"/>
    </xf>
    <xf numFmtId="164" fontId="42" fillId="0" borderId="76" xfId="0" applyNumberFormat="1" applyFont="1" applyBorder="1" applyAlignment="1">
      <alignment horizontal="center" vertical="center"/>
    </xf>
    <xf numFmtId="0" fontId="57" fillId="0" borderId="76" xfId="0" applyNumberFormat="1" applyFont="1" applyBorder="1" applyAlignment="1">
      <alignment horizontal="center" vertical="center" wrapText="1"/>
    </xf>
    <xf numFmtId="0" fontId="11" fillId="0" borderId="76" xfId="0" applyNumberFormat="1" applyFont="1" applyBorder="1" applyAlignment="1">
      <alignment horizontal="center" vertical="center" wrapText="1"/>
    </xf>
    <xf numFmtId="0" fontId="11" fillId="0" borderId="76" xfId="0" applyNumberFormat="1" applyFont="1" applyBorder="1" applyAlignment="1">
      <alignment horizontal="center" vertical="center"/>
    </xf>
    <xf numFmtId="0" fontId="25" fillId="0" borderId="76" xfId="0" applyNumberFormat="1" applyFont="1" applyBorder="1" applyAlignment="1">
      <alignment horizontal="center" vertical="center"/>
    </xf>
    <xf numFmtId="0" fontId="26" fillId="0" borderId="78" xfId="0" applyNumberFormat="1" applyFont="1" applyBorder="1" applyAlignment="1">
      <alignment horizontal="center" vertical="center"/>
    </xf>
    <xf numFmtId="0" fontId="95" fillId="0" borderId="38" xfId="0" applyNumberFormat="1" applyFont="1" applyBorder="1" applyAlignment="1">
      <alignment horizontal="left" vertical="center" wrapText="1"/>
    </xf>
    <xf numFmtId="164" fontId="60" fillId="4" borderId="79" xfId="0" applyNumberFormat="1" applyFont="1" applyFill="1" applyBorder="1" applyAlignment="1">
      <alignment horizontal="center" vertical="center"/>
    </xf>
    <xf numFmtId="164" fontId="60" fillId="4" borderId="72" xfId="0" applyNumberFormat="1" applyFont="1" applyFill="1" applyBorder="1" applyAlignment="1">
      <alignment horizontal="center" vertical="center"/>
    </xf>
    <xf numFmtId="164" fontId="60" fillId="4" borderId="73" xfId="0" applyNumberFormat="1" applyFont="1" applyFill="1" applyBorder="1" applyAlignment="1">
      <alignment horizontal="center" vertical="center"/>
    </xf>
    <xf numFmtId="164" fontId="42" fillId="4" borderId="79" xfId="0" applyNumberFormat="1" applyFont="1" applyFill="1" applyBorder="1" applyAlignment="1">
      <alignment horizontal="center" vertical="center"/>
    </xf>
    <xf numFmtId="164" fontId="42" fillId="4" borderId="72" xfId="0" applyNumberFormat="1" applyFont="1" applyFill="1" applyBorder="1" applyAlignment="1">
      <alignment horizontal="center" vertical="center"/>
    </xf>
    <xf numFmtId="164" fontId="42" fillId="4" borderId="73" xfId="0" applyNumberFormat="1" applyFont="1" applyFill="1" applyBorder="1" applyAlignment="1">
      <alignment horizontal="center" vertical="center"/>
    </xf>
    <xf numFmtId="164" fontId="42" fillId="2" borderId="1" xfId="0" applyNumberFormat="1" applyFont="1" applyFill="1" applyBorder="1" applyAlignment="1">
      <alignment horizontal="center" vertical="center"/>
    </xf>
    <xf numFmtId="164" fontId="42" fillId="2" borderId="70" xfId="0" applyNumberFormat="1" applyFont="1" applyFill="1" applyBorder="1" applyAlignment="1">
      <alignment horizontal="center" vertical="center"/>
    </xf>
    <xf numFmtId="164" fontId="42" fillId="2" borderId="7" xfId="0" applyNumberFormat="1" applyFont="1" applyFill="1" applyBorder="1" applyAlignment="1">
      <alignment horizontal="center" vertical="center"/>
    </xf>
    <xf numFmtId="164" fontId="42" fillId="2" borderId="11" xfId="0" applyNumberFormat="1" applyFont="1" applyFill="1" applyBorder="1" applyAlignment="1">
      <alignment horizontal="center" vertical="center"/>
    </xf>
    <xf numFmtId="164" fontId="42" fillId="2" borderId="33" xfId="0" applyNumberFormat="1" applyFont="1" applyFill="1" applyBorder="1" applyAlignment="1">
      <alignment horizontal="center" vertical="center"/>
    </xf>
    <xf numFmtId="164" fontId="42" fillId="2" borderId="34" xfId="0" applyNumberFormat="1" applyFont="1" applyFill="1" applyBorder="1" applyAlignment="1">
      <alignment horizontal="center" vertical="center"/>
    </xf>
    <xf numFmtId="164" fontId="36" fillId="2" borderId="11" xfId="0" applyNumberFormat="1" applyFont="1" applyFill="1" applyBorder="1" applyAlignment="1">
      <alignment horizontal="center" vertical="center"/>
    </xf>
    <xf numFmtId="164" fontId="36" fillId="2" borderId="33" xfId="0" applyNumberFormat="1" applyFont="1" applyFill="1" applyBorder="1" applyAlignment="1">
      <alignment horizontal="center" vertical="center"/>
    </xf>
    <xf numFmtId="164" fontId="36" fillId="2" borderId="34" xfId="0" applyNumberFormat="1" applyFont="1" applyFill="1" applyBorder="1" applyAlignment="1">
      <alignment horizontal="center" vertical="center"/>
    </xf>
    <xf numFmtId="164" fontId="60" fillId="2" borderId="1" xfId="0" applyNumberFormat="1" applyFont="1" applyFill="1" applyBorder="1" applyAlignment="1">
      <alignment horizontal="center" vertical="center"/>
    </xf>
    <xf numFmtId="164" fontId="60" fillId="2" borderId="70" xfId="0" applyNumberFormat="1" applyFont="1" applyFill="1" applyBorder="1" applyAlignment="1">
      <alignment horizontal="center" vertical="center"/>
    </xf>
    <xf numFmtId="164" fontId="60" fillId="2" borderId="7" xfId="0" applyNumberFormat="1" applyFont="1" applyFill="1" applyBorder="1" applyAlignment="1">
      <alignment horizontal="center" vertical="center"/>
    </xf>
    <xf numFmtId="164" fontId="60" fillId="2" borderId="11" xfId="0" applyNumberFormat="1" applyFont="1" applyFill="1" applyBorder="1" applyAlignment="1">
      <alignment horizontal="center" vertical="center"/>
    </xf>
    <xf numFmtId="164" fontId="60" fillId="2" borderId="33" xfId="0" applyNumberFormat="1" applyFont="1" applyFill="1" applyBorder="1" applyAlignment="1">
      <alignment horizontal="center" vertical="center"/>
    </xf>
    <xf numFmtId="164" fontId="60" fillId="2" borderId="34" xfId="0" applyNumberFormat="1" applyFont="1" applyFill="1" applyBorder="1" applyAlignment="1">
      <alignment horizontal="center" vertical="center"/>
    </xf>
    <xf numFmtId="0" fontId="51" fillId="0" borderId="12" xfId="0" applyNumberFormat="1" applyFont="1" applyBorder="1" applyAlignment="1">
      <alignment horizontal="center" vertical="center"/>
    </xf>
    <xf numFmtId="0" fontId="51" fillId="0" borderId="13" xfId="0" applyNumberFormat="1" applyFont="1" applyBorder="1" applyAlignment="1">
      <alignment horizontal="center" vertical="center"/>
    </xf>
    <xf numFmtId="0" fontId="51" fillId="0" borderId="14" xfId="0" applyNumberFormat="1" applyFont="1" applyBorder="1" applyAlignment="1">
      <alignment horizontal="center" vertical="center"/>
    </xf>
    <xf numFmtId="164" fontId="36" fillId="2" borderId="58" xfId="0" applyNumberFormat="1" applyFont="1" applyFill="1" applyBorder="1" applyAlignment="1">
      <alignment horizontal="center" vertical="center"/>
    </xf>
    <xf numFmtId="164" fontId="36" fillId="2" borderId="59" xfId="0" applyNumberFormat="1" applyFont="1" applyFill="1" applyBorder="1" applyAlignment="1">
      <alignment horizontal="center" vertical="center"/>
    </xf>
    <xf numFmtId="164" fontId="36" fillId="2" borderId="60" xfId="0" applyNumberFormat="1" applyFont="1" applyFill="1" applyBorder="1" applyAlignment="1">
      <alignment horizontal="center" vertical="center"/>
    </xf>
    <xf numFmtId="0" fontId="22" fillId="0" borderId="12" xfId="0" applyNumberFormat="1" applyFont="1" applyBorder="1" applyAlignment="1">
      <alignment horizontal="center" vertical="center"/>
    </xf>
    <xf numFmtId="0" fontId="22" fillId="0" borderId="23" xfId="0" applyNumberFormat="1" applyFont="1" applyBorder="1" applyAlignment="1">
      <alignment horizontal="center" vertical="center"/>
    </xf>
    <xf numFmtId="0" fontId="22" fillId="0" borderId="17" xfId="0" applyNumberFormat="1" applyFont="1" applyBorder="1" applyAlignment="1">
      <alignment horizontal="center" vertical="center"/>
    </xf>
    <xf numFmtId="0" fontId="22" fillId="0" borderId="18" xfId="0" applyNumberFormat="1" applyFont="1" applyBorder="1" applyAlignment="1">
      <alignment horizontal="center" vertical="center"/>
    </xf>
    <xf numFmtId="0" fontId="22" fillId="0" borderId="19" xfId="0" applyNumberFormat="1" applyFont="1" applyBorder="1" applyAlignment="1">
      <alignment horizontal="center" vertical="center"/>
    </xf>
    <xf numFmtId="0" fontId="22" fillId="0" borderId="20" xfId="0" applyNumberFormat="1" applyFont="1" applyBorder="1" applyAlignment="1">
      <alignment horizontal="center" vertical="center"/>
    </xf>
    <xf numFmtId="0" fontId="22" fillId="0" borderId="21" xfId="0" applyNumberFormat="1" applyFont="1" applyBorder="1" applyAlignment="1">
      <alignment horizontal="center" vertical="center"/>
    </xf>
    <xf numFmtId="0" fontId="22" fillId="0" borderId="12" xfId="0" applyNumberFormat="1" applyFont="1" applyBorder="1" applyAlignment="1">
      <alignment horizontal="center" vertical="center" wrapText="1"/>
    </xf>
    <xf numFmtId="0" fontId="22" fillId="0" borderId="23" xfId="0" applyNumberFormat="1" applyFont="1" applyBorder="1" applyAlignment="1">
      <alignment horizontal="center" vertical="center" wrapText="1"/>
    </xf>
    <xf numFmtId="164" fontId="36" fillId="2" borderId="50" xfId="0" applyNumberFormat="1" applyFont="1" applyFill="1" applyBorder="1" applyAlignment="1">
      <alignment horizontal="center" vertical="center"/>
    </xf>
    <xf numFmtId="164" fontId="36" fillId="2" borderId="9" xfId="0" applyNumberFormat="1" applyFont="1" applyFill="1" applyBorder="1" applyAlignment="1">
      <alignment horizontal="center" vertical="center"/>
    </xf>
    <xf numFmtId="164" fontId="36" fillId="2" borderId="55" xfId="0" applyNumberFormat="1" applyFont="1" applyFill="1" applyBorder="1" applyAlignment="1">
      <alignment horizontal="center" vertical="center"/>
    </xf>
    <xf numFmtId="164" fontId="36" fillId="2" borderId="1" xfId="0" applyNumberFormat="1" applyFont="1" applyFill="1" applyBorder="1" applyAlignment="1">
      <alignment horizontal="center" vertical="center"/>
    </xf>
    <xf numFmtId="164" fontId="36" fillId="2" borderId="22" xfId="0" applyNumberFormat="1" applyFont="1" applyFill="1" applyBorder="1" applyAlignment="1">
      <alignment horizontal="center" vertical="center"/>
    </xf>
    <xf numFmtId="164" fontId="36" fillId="2" borderId="3" xfId="0" applyNumberFormat="1" applyFont="1" applyFill="1" applyBorder="1" applyAlignment="1">
      <alignment horizontal="center" vertical="center"/>
    </xf>
    <xf numFmtId="164" fontId="36" fillId="2" borderId="5" xfId="0" applyNumberFormat="1" applyFont="1" applyFill="1" applyBorder="1" applyAlignment="1">
      <alignment horizontal="center" vertical="center"/>
    </xf>
    <xf numFmtId="164" fontId="36" fillId="2" borderId="0" xfId="0" applyNumberFormat="1" applyFont="1" applyFill="1" applyAlignment="1">
      <alignment horizontal="center" vertical="center"/>
    </xf>
    <xf numFmtId="164" fontId="36" fillId="2" borderId="44" xfId="0" applyNumberFormat="1" applyFont="1" applyFill="1" applyBorder="1" applyAlignment="1">
      <alignment horizontal="center" vertical="center"/>
    </xf>
    <xf numFmtId="0" fontId="61" fillId="0" borderId="0" xfId="0" applyNumberFormat="1" applyFont="1" applyAlignment="1">
      <alignment horizontal="center" vertical="center" wrapText="1"/>
    </xf>
    <xf numFmtId="0" fontId="96" fillId="0" borderId="0" xfId="0" applyNumberFormat="1" applyFont="1" applyAlignment="1">
      <alignment horizontal="center" vertical="center"/>
    </xf>
    <xf numFmtId="0" fontId="61" fillId="0" borderId="0" xfId="0" applyNumberFormat="1" applyFont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0" fontId="13" fillId="0" borderId="22" xfId="0" applyNumberFormat="1" applyFont="1" applyBorder="1" applyAlignment="1">
      <alignment horizontal="center" vertical="center"/>
    </xf>
    <xf numFmtId="0" fontId="13" fillId="0" borderId="7" xfId="0" applyNumberFormat="1" applyFont="1" applyBorder="1" applyAlignment="1">
      <alignment horizontal="center" vertical="center"/>
    </xf>
    <xf numFmtId="0" fontId="25" fillId="0" borderId="12" xfId="0" applyNumberFormat="1" applyFont="1" applyBorder="1" applyAlignment="1">
      <alignment horizontal="center" vertical="center" wrapText="1"/>
    </xf>
    <xf numFmtId="0" fontId="25" fillId="0" borderId="23" xfId="0" applyNumberFormat="1" applyFont="1" applyBorder="1" applyAlignment="1">
      <alignment horizontal="center" vertical="center" wrapText="1"/>
    </xf>
    <xf numFmtId="0" fontId="25" fillId="0" borderId="12" xfId="0" applyNumberFormat="1" applyFont="1" applyBorder="1" applyAlignment="1">
      <alignment horizontal="center" vertical="center" textRotation="90" wrapText="1"/>
    </xf>
    <xf numFmtId="0" fontId="25" fillId="0" borderId="16" xfId="0" applyNumberFormat="1" applyFont="1" applyBorder="1" applyAlignment="1">
      <alignment horizontal="center" vertical="center" textRotation="90" wrapText="1"/>
    </xf>
    <xf numFmtId="0" fontId="25" fillId="0" borderId="23" xfId="0" applyNumberFormat="1" applyFont="1" applyBorder="1" applyAlignment="1">
      <alignment horizontal="center" vertical="center" textRotation="90" wrapText="1"/>
    </xf>
    <xf numFmtId="0" fontId="23" fillId="0" borderId="12" xfId="0" applyNumberFormat="1" applyFont="1" applyBorder="1" applyAlignment="1">
      <alignment horizontal="center" vertical="center" textRotation="90"/>
    </xf>
    <xf numFmtId="0" fontId="23" fillId="0" borderId="16" xfId="0" applyNumberFormat="1" applyFont="1" applyBorder="1" applyAlignment="1">
      <alignment horizontal="center" vertical="center" textRotation="90"/>
    </xf>
    <xf numFmtId="0" fontId="23" fillId="0" borderId="23" xfId="0" applyNumberFormat="1" applyFont="1" applyBorder="1" applyAlignment="1">
      <alignment horizontal="center" vertical="center" textRotation="90"/>
    </xf>
    <xf numFmtId="0" fontId="26" fillId="0" borderId="12" xfId="0" applyNumberFormat="1" applyFont="1" applyBorder="1" applyAlignment="1">
      <alignment horizontal="center" vertical="center" textRotation="90" wrapText="1"/>
    </xf>
    <xf numFmtId="0" fontId="26" fillId="0" borderId="16" xfId="0" applyNumberFormat="1" applyFont="1" applyBorder="1" applyAlignment="1">
      <alignment horizontal="center" vertical="center" textRotation="90" wrapText="1"/>
    </xf>
    <xf numFmtId="0" fontId="26" fillId="0" borderId="23" xfId="0" applyNumberFormat="1" applyFont="1" applyBorder="1" applyAlignment="1">
      <alignment horizontal="center" vertical="center" textRotation="90" wrapText="1"/>
    </xf>
    <xf numFmtId="0" fontId="25" fillId="0" borderId="12" xfId="0" applyNumberFormat="1" applyFont="1" applyBorder="1" applyAlignment="1">
      <alignment horizontal="center" vertical="center"/>
    </xf>
    <xf numFmtId="0" fontId="25" fillId="0" borderId="17" xfId="0" applyNumberFormat="1" applyFont="1" applyBorder="1" applyAlignment="1">
      <alignment horizontal="center" vertical="center"/>
    </xf>
    <xf numFmtId="0" fontId="25" fillId="0" borderId="18" xfId="0" applyNumberFormat="1" applyFont="1" applyBorder="1" applyAlignment="1">
      <alignment horizontal="center" vertical="center"/>
    </xf>
    <xf numFmtId="0" fontId="25" fillId="0" borderId="19" xfId="0" applyNumberFormat="1" applyFont="1" applyBorder="1" applyAlignment="1">
      <alignment horizontal="center" vertical="center"/>
    </xf>
    <xf numFmtId="0" fontId="25" fillId="0" borderId="20" xfId="0" applyNumberFormat="1" applyFont="1" applyBorder="1" applyAlignment="1">
      <alignment horizontal="center" vertical="center"/>
    </xf>
    <xf numFmtId="0" fontId="25" fillId="0" borderId="21" xfId="0" applyNumberFormat="1" applyFont="1" applyBorder="1" applyAlignment="1">
      <alignment horizontal="center" vertical="center"/>
    </xf>
    <xf numFmtId="0" fontId="29" fillId="0" borderId="12" xfId="0" applyNumberFormat="1" applyFont="1" applyBorder="1" applyAlignment="1">
      <alignment horizontal="center" vertical="center" wrapText="1"/>
    </xf>
    <xf numFmtId="0" fontId="29" fillId="0" borderId="13" xfId="0" applyNumberFormat="1" applyFont="1" applyBorder="1" applyAlignment="1">
      <alignment horizontal="center" vertical="center" wrapText="1"/>
    </xf>
    <xf numFmtId="0" fontId="29" fillId="0" borderId="14" xfId="0" applyNumberFormat="1" applyFont="1" applyBorder="1" applyAlignment="1">
      <alignment horizontal="center" vertical="center" wrapText="1"/>
    </xf>
    <xf numFmtId="0" fontId="25" fillId="0" borderId="23" xfId="0" applyNumberFormat="1" applyFont="1" applyBorder="1" applyAlignment="1">
      <alignment horizontal="center" vertical="center"/>
    </xf>
    <xf numFmtId="0" fontId="23" fillId="0" borderId="12" xfId="0" applyNumberFormat="1" applyFont="1" applyBorder="1" applyAlignment="1">
      <alignment horizontal="center" vertical="center"/>
    </xf>
    <xf numFmtId="0" fontId="23" fillId="0" borderId="16" xfId="0" applyNumberFormat="1" applyFont="1" applyBorder="1" applyAlignment="1">
      <alignment horizontal="center" vertical="center"/>
    </xf>
    <xf numFmtId="0" fontId="23" fillId="0" borderId="23" xfId="0" applyNumberFormat="1" applyFont="1" applyBorder="1" applyAlignment="1">
      <alignment horizontal="center" vertical="center"/>
    </xf>
    <xf numFmtId="0" fontId="24" fillId="0" borderId="12" xfId="0" applyNumberFormat="1" applyFont="1" applyBorder="1" applyAlignment="1">
      <alignment horizontal="center" vertical="center" textRotation="90" wrapText="1"/>
    </xf>
    <xf numFmtId="0" fontId="24" fillId="0" borderId="16" xfId="0" applyNumberFormat="1" applyFont="1" applyBorder="1" applyAlignment="1">
      <alignment horizontal="center" vertical="center" textRotation="90" wrapText="1"/>
    </xf>
    <xf numFmtId="0" fontId="24" fillId="0" borderId="23" xfId="0" applyNumberFormat="1" applyFont="1" applyBorder="1" applyAlignment="1">
      <alignment horizontal="center" vertical="center" textRotation="90" wrapText="1"/>
    </xf>
    <xf numFmtId="0" fontId="24" fillId="0" borderId="12" xfId="0" applyNumberFormat="1" applyFont="1" applyBorder="1" applyAlignment="1">
      <alignment horizontal="center" vertical="center"/>
    </xf>
    <xf numFmtId="0" fontId="24" fillId="0" borderId="17" xfId="0" applyNumberFormat="1" applyFont="1" applyBorder="1" applyAlignment="1">
      <alignment horizontal="center" vertical="center"/>
    </xf>
    <xf numFmtId="0" fontId="24" fillId="0" borderId="18" xfId="0" applyNumberFormat="1" applyFont="1" applyBorder="1" applyAlignment="1">
      <alignment horizontal="center" vertical="center"/>
    </xf>
    <xf numFmtId="0" fontId="24" fillId="0" borderId="19" xfId="0" applyNumberFormat="1" applyFont="1" applyBorder="1" applyAlignment="1">
      <alignment horizontal="center" vertical="center"/>
    </xf>
    <xf numFmtId="0" fontId="24" fillId="0" borderId="20" xfId="0" applyNumberFormat="1" applyFont="1" applyBorder="1" applyAlignment="1">
      <alignment horizontal="center" vertical="center"/>
    </xf>
    <xf numFmtId="0" fontId="24" fillId="0" borderId="21" xfId="0" applyNumberFormat="1" applyFont="1" applyBorder="1" applyAlignment="1">
      <alignment horizontal="center" vertical="center"/>
    </xf>
    <xf numFmtId="0" fontId="22" fillId="0" borderId="12" xfId="0" applyNumberFormat="1" applyFont="1" applyBorder="1" applyAlignment="1">
      <alignment horizontal="center" vertical="center" textRotation="90" wrapText="1"/>
    </xf>
    <xf numFmtId="0" fontId="22" fillId="0" borderId="16" xfId="0" applyNumberFormat="1" applyFont="1" applyBorder="1" applyAlignment="1">
      <alignment horizontal="center" vertical="center" textRotation="90" wrapText="1"/>
    </xf>
    <xf numFmtId="0" fontId="22" fillId="0" borderId="23" xfId="0" applyNumberFormat="1" applyFont="1" applyBorder="1" applyAlignment="1">
      <alignment horizontal="center" vertical="center" textRotation="90" wrapText="1"/>
    </xf>
    <xf numFmtId="0" fontId="21" fillId="0" borderId="12" xfId="0" applyNumberFormat="1" applyFont="1" applyBorder="1" applyAlignment="1">
      <alignment horizontal="center" vertical="center" textRotation="90"/>
    </xf>
    <xf numFmtId="0" fontId="21" fillId="0" borderId="16" xfId="0" applyNumberFormat="1" applyFont="1" applyBorder="1" applyAlignment="1">
      <alignment horizontal="center" vertical="center" textRotation="90"/>
    </xf>
    <xf numFmtId="0" fontId="21" fillId="0" borderId="23" xfId="0" applyNumberFormat="1" applyFont="1" applyBorder="1" applyAlignment="1">
      <alignment horizontal="center" vertical="center" textRotation="90"/>
    </xf>
    <xf numFmtId="0" fontId="24" fillId="0" borderId="12" xfId="0" applyNumberFormat="1" applyFont="1" applyBorder="1" applyAlignment="1">
      <alignment horizontal="center" vertical="center" wrapText="1"/>
    </xf>
    <xf numFmtId="0" fontId="24" fillId="0" borderId="23" xfId="0" applyNumberFormat="1" applyFont="1" applyBorder="1" applyAlignment="1">
      <alignment horizontal="center" vertical="center" wrapText="1"/>
    </xf>
    <xf numFmtId="164" fontId="36" fillId="2" borderId="30" xfId="0" applyNumberFormat="1" applyFont="1" applyFill="1" applyBorder="1" applyAlignment="1">
      <alignment horizontal="center" vertical="center"/>
    </xf>
    <xf numFmtId="164" fontId="36" fillId="2" borderId="31" xfId="0" applyNumberFormat="1" applyFont="1" applyFill="1" applyBorder="1" applyAlignment="1">
      <alignment horizontal="center" vertical="center"/>
    </xf>
    <xf numFmtId="164" fontId="36" fillId="2" borderId="32" xfId="0" applyNumberFormat="1" applyFont="1" applyFill="1" applyBorder="1" applyAlignment="1">
      <alignment horizontal="center" vertical="center"/>
    </xf>
    <xf numFmtId="0" fontId="22" fillId="0" borderId="13" xfId="0" applyNumberFormat="1" applyFont="1" applyBorder="1" applyAlignment="1">
      <alignment horizontal="center" vertical="center"/>
    </xf>
    <xf numFmtId="0" fontId="22" fillId="0" borderId="14" xfId="0" applyNumberFormat="1" applyFont="1" applyBorder="1" applyAlignment="1">
      <alignment horizontal="center" vertical="center"/>
    </xf>
    <xf numFmtId="0" fontId="25" fillId="0" borderId="13" xfId="0" applyNumberFormat="1" applyFont="1" applyBorder="1" applyAlignment="1">
      <alignment horizontal="center" vertical="center"/>
    </xf>
    <xf numFmtId="0" fontId="25" fillId="0" borderId="14" xfId="0" applyNumberFormat="1" applyFont="1" applyBorder="1" applyAlignment="1">
      <alignment horizontal="center" vertical="center"/>
    </xf>
    <xf numFmtId="0" fontId="24" fillId="0" borderId="13" xfId="0" applyNumberFormat="1" applyFont="1" applyBorder="1" applyAlignment="1">
      <alignment horizontal="center" vertical="center"/>
    </xf>
    <xf numFmtId="0" fontId="24" fillId="0" borderId="14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textRotation="90" wrapText="1"/>
    </xf>
    <xf numFmtId="0" fontId="13" fillId="0" borderId="4" xfId="0" applyNumberFormat="1" applyFont="1" applyBorder="1" applyAlignment="1">
      <alignment horizontal="center" vertical="center" textRotation="90" wrapText="1"/>
    </xf>
    <xf numFmtId="14" fontId="1" fillId="0" borderId="1" xfId="0" applyNumberFormat="1" applyFont="1" applyBorder="1"/>
    <xf numFmtId="14" fontId="1" fillId="0" borderId="3" xfId="0" applyNumberFormat="1" applyFont="1" applyBorder="1"/>
    <xf numFmtId="0" fontId="96" fillId="0" borderId="0" xfId="0" applyNumberFormat="1" applyFont="1" applyAlignment="1">
      <alignment horizontal="left" vertical="center" wrapText="1"/>
    </xf>
    <xf numFmtId="0" fontId="97" fillId="0" borderId="0" xfId="0" applyNumberFormat="1" applyFont="1" applyAlignment="1">
      <alignment horizontal="left" vertical="center" wrapText="1"/>
    </xf>
    <xf numFmtId="0" fontId="10" fillId="0" borderId="0" xfId="0" applyNumberFormat="1" applyFont="1" applyAlignment="1">
      <alignment horizontal="center"/>
    </xf>
    <xf numFmtId="0" fontId="14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left" vertical="center"/>
    </xf>
    <xf numFmtId="0" fontId="15" fillId="0" borderId="0" xfId="0" applyNumberFormat="1" applyFont="1" applyAlignment="1">
      <alignment horizontal="left" vertical="center"/>
    </xf>
    <xf numFmtId="0" fontId="17" fillId="0" borderId="8" xfId="0" applyNumberFormat="1" applyFont="1" applyBorder="1" applyAlignment="1">
      <alignment horizontal="center" vertical="center" wrapText="1"/>
    </xf>
    <xf numFmtId="0" fontId="17" fillId="0" borderId="9" xfId="0" applyNumberFormat="1" applyFont="1" applyBorder="1" applyAlignment="1">
      <alignment horizontal="center" vertical="center" wrapText="1"/>
    </xf>
    <xf numFmtId="0" fontId="17" fillId="0" borderId="10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/>
    </xf>
    <xf numFmtId="49" fontId="22" fillId="0" borderId="13" xfId="0" applyNumberFormat="1" applyFont="1" applyBorder="1" applyAlignment="1">
      <alignment horizontal="center" vertical="center"/>
    </xf>
    <xf numFmtId="49" fontId="22" fillId="0" borderId="14" xfId="0" applyNumberFormat="1" applyFont="1" applyBorder="1" applyAlignment="1">
      <alignment horizontal="center" vertical="center"/>
    </xf>
    <xf numFmtId="49" fontId="24" fillId="0" borderId="12" xfId="0" applyNumberFormat="1" applyFont="1" applyBorder="1" applyAlignment="1">
      <alignment horizontal="center" vertical="center"/>
    </xf>
    <xf numFmtId="49" fontId="24" fillId="0" borderId="13" xfId="0" applyNumberFormat="1" applyFont="1" applyBorder="1" applyAlignment="1">
      <alignment horizontal="center" vertical="center"/>
    </xf>
    <xf numFmtId="49" fontId="24" fillId="0" borderId="14" xfId="0" applyNumberFormat="1" applyFont="1" applyBorder="1" applyAlignment="1">
      <alignment horizontal="center" vertical="center"/>
    </xf>
    <xf numFmtId="49" fontId="25" fillId="0" borderId="12" xfId="0" applyNumberFormat="1" applyFont="1" applyBorder="1" applyAlignment="1">
      <alignment horizontal="center" vertical="center"/>
    </xf>
    <xf numFmtId="49" fontId="25" fillId="0" borderId="13" xfId="0" applyNumberFormat="1" applyFont="1" applyBorder="1" applyAlignment="1">
      <alignment horizontal="center" vertical="center"/>
    </xf>
    <xf numFmtId="49" fontId="25" fillId="0" borderId="14" xfId="0" applyNumberFormat="1" applyFont="1" applyBorder="1" applyAlignment="1">
      <alignment horizontal="center" vertical="center"/>
    </xf>
    <xf numFmtId="0" fontId="20" fillId="0" borderId="12" xfId="0" applyNumberFormat="1" applyFont="1" applyBorder="1" applyAlignment="1">
      <alignment horizontal="center" vertical="center" wrapText="1"/>
    </xf>
    <xf numFmtId="0" fontId="20" fillId="0" borderId="16" xfId="0" applyNumberFormat="1" applyFont="1" applyBorder="1" applyAlignment="1">
      <alignment horizontal="center" vertical="center" wrapText="1"/>
    </xf>
    <xf numFmtId="0" fontId="20" fillId="0" borderId="23" xfId="0" applyNumberFormat="1" applyFont="1" applyBorder="1" applyAlignment="1">
      <alignment horizontal="center" vertical="center" wrapText="1"/>
    </xf>
    <xf numFmtId="0" fontId="18" fillId="0" borderId="12" xfId="0" applyNumberFormat="1" applyFont="1" applyBorder="1" applyAlignment="1">
      <alignment horizontal="center" vertical="center" wrapText="1"/>
    </xf>
    <xf numFmtId="0" fontId="18" fillId="0" borderId="16" xfId="0" applyNumberFormat="1" applyFont="1" applyBorder="1" applyAlignment="1">
      <alignment horizontal="center" vertical="center" wrapText="1"/>
    </xf>
    <xf numFmtId="0" fontId="18" fillId="0" borderId="23" xfId="0" applyNumberFormat="1" applyFont="1" applyBorder="1" applyAlignment="1">
      <alignment horizontal="center" vertical="center" wrapText="1"/>
    </xf>
    <xf numFmtId="0" fontId="19" fillId="0" borderId="12" xfId="0" applyNumberFormat="1" applyFont="1" applyBorder="1" applyAlignment="1">
      <alignment horizontal="center" vertical="center" wrapText="1"/>
    </xf>
    <xf numFmtId="0" fontId="19" fillId="0" borderId="16" xfId="0" applyNumberFormat="1" applyFont="1" applyBorder="1" applyAlignment="1">
      <alignment horizontal="center" vertical="center" wrapText="1"/>
    </xf>
    <xf numFmtId="0" fontId="19" fillId="0" borderId="23" xfId="0" applyNumberFormat="1" applyFont="1" applyBorder="1" applyAlignment="1">
      <alignment horizontal="center" vertical="center" wrapText="1"/>
    </xf>
    <xf numFmtId="0" fontId="24" fillId="0" borderId="23" xfId="0" applyNumberFormat="1" applyFont="1" applyBorder="1" applyAlignment="1">
      <alignment horizontal="center" vertical="center"/>
    </xf>
    <xf numFmtId="164" fontId="42" fillId="0" borderId="11" xfId="0" applyNumberFormat="1" applyFont="1" applyBorder="1" applyAlignment="1">
      <alignment horizontal="center" vertical="center"/>
    </xf>
    <xf numFmtId="164" fontId="42" fillId="0" borderId="33" xfId="0" applyNumberFormat="1" applyFont="1" applyBorder="1" applyAlignment="1">
      <alignment horizontal="center" vertical="center"/>
    </xf>
    <xf numFmtId="164" fontId="42" fillId="0" borderId="34" xfId="0" applyNumberFormat="1" applyFont="1" applyBorder="1" applyAlignment="1">
      <alignment horizontal="center" vertical="center"/>
    </xf>
    <xf numFmtId="164" fontId="42" fillId="0" borderId="58" xfId="0" applyNumberFormat="1" applyFont="1" applyBorder="1" applyAlignment="1">
      <alignment horizontal="center" vertical="center"/>
    </xf>
    <xf numFmtId="164" fontId="42" fillId="0" borderId="59" xfId="0" applyNumberFormat="1" applyFont="1" applyBorder="1" applyAlignment="1">
      <alignment horizontal="center" vertical="center"/>
    </xf>
    <xf numFmtId="164" fontId="42" fillId="0" borderId="60" xfId="0" applyNumberFormat="1" applyFont="1" applyBorder="1" applyAlignment="1">
      <alignment horizontal="center" vertical="center"/>
    </xf>
    <xf numFmtId="164" fontId="60" fillId="0" borderId="58" xfId="0" applyNumberFormat="1" applyFont="1" applyBorder="1" applyAlignment="1">
      <alignment horizontal="center" vertical="center"/>
    </xf>
    <xf numFmtId="164" fontId="60" fillId="0" borderId="59" xfId="0" applyNumberFormat="1" applyFont="1" applyBorder="1" applyAlignment="1">
      <alignment horizontal="center" vertical="center"/>
    </xf>
    <xf numFmtId="164" fontId="60" fillId="0" borderId="60" xfId="0" applyNumberFormat="1" applyFont="1" applyBorder="1" applyAlignment="1">
      <alignment horizontal="center" vertical="center"/>
    </xf>
    <xf numFmtId="164" fontId="60" fillId="0" borderId="11" xfId="0" applyNumberFormat="1" applyFont="1" applyBorder="1" applyAlignment="1">
      <alignment horizontal="center" vertical="center"/>
    </xf>
    <xf numFmtId="164" fontId="60" fillId="0" borderId="33" xfId="0" applyNumberFormat="1" applyFont="1" applyBorder="1" applyAlignment="1">
      <alignment horizontal="center" vertical="center"/>
    </xf>
    <xf numFmtId="164" fontId="60" fillId="0" borderId="34" xfId="0" applyNumberFormat="1" applyFont="1" applyBorder="1" applyAlignment="1">
      <alignment horizontal="center" vertical="center"/>
    </xf>
    <xf numFmtId="164" fontId="36" fillId="0" borderId="1" xfId="0" applyNumberFormat="1" applyFont="1" applyBorder="1" applyAlignment="1">
      <alignment horizontal="center" vertical="center"/>
    </xf>
    <xf numFmtId="164" fontId="36" fillId="0" borderId="22" xfId="0" applyNumberFormat="1" applyFont="1" applyBorder="1" applyAlignment="1">
      <alignment horizontal="center" vertical="center"/>
    </xf>
    <xf numFmtId="164" fontId="36" fillId="0" borderId="3" xfId="0" applyNumberFormat="1" applyFont="1" applyBorder="1" applyAlignment="1">
      <alignment horizontal="center" vertical="center"/>
    </xf>
    <xf numFmtId="164" fontId="36" fillId="0" borderId="38" xfId="0" applyNumberFormat="1" applyFont="1" applyBorder="1" applyAlignment="1">
      <alignment horizontal="center" vertical="center"/>
    </xf>
    <xf numFmtId="164" fontId="36" fillId="0" borderId="72" xfId="0" applyNumberFormat="1" applyFont="1" applyBorder="1" applyAlignment="1">
      <alignment horizontal="center" vertical="center"/>
    </xf>
    <xf numFmtId="164" fontId="36" fillId="0" borderId="73" xfId="0" applyNumberFormat="1" applyFont="1" applyBorder="1" applyAlignment="1">
      <alignment horizontal="center" vertical="center"/>
    </xf>
    <xf numFmtId="164" fontId="42" fillId="0" borderId="38" xfId="0" applyNumberFormat="1" applyFont="1" applyBorder="1" applyAlignment="1">
      <alignment horizontal="center" vertical="center"/>
    </xf>
    <xf numFmtId="164" fontId="42" fillId="0" borderId="72" xfId="0" applyNumberFormat="1" applyFont="1" applyBorder="1" applyAlignment="1">
      <alignment horizontal="center" vertical="center"/>
    </xf>
    <xf numFmtId="164" fontId="42" fillId="0" borderId="73" xfId="0" applyNumberFormat="1" applyFont="1" applyBorder="1" applyAlignment="1">
      <alignment horizontal="center" vertical="center"/>
    </xf>
    <xf numFmtId="164" fontId="42" fillId="0" borderId="1" xfId="0" applyNumberFormat="1" applyFont="1" applyBorder="1" applyAlignment="1">
      <alignment horizontal="center" vertical="center"/>
    </xf>
    <xf numFmtId="164" fontId="42" fillId="0" borderId="22" xfId="0" applyNumberFormat="1" applyFont="1" applyBorder="1" applyAlignment="1">
      <alignment horizontal="center" vertical="center"/>
    </xf>
    <xf numFmtId="164" fontId="42" fillId="0" borderId="3" xfId="0" applyNumberFormat="1" applyFont="1" applyBorder="1" applyAlignment="1">
      <alignment horizontal="center" vertical="center"/>
    </xf>
    <xf numFmtId="164" fontId="60" fillId="0" borderId="38" xfId="0" applyNumberFormat="1" applyFont="1" applyBorder="1" applyAlignment="1">
      <alignment horizontal="center" vertical="center"/>
    </xf>
    <xf numFmtId="164" fontId="60" fillId="0" borderId="72" xfId="0" applyNumberFormat="1" applyFont="1" applyBorder="1" applyAlignment="1">
      <alignment horizontal="center" vertical="center"/>
    </xf>
    <xf numFmtId="164" fontId="60" fillId="0" borderId="73" xfId="0" applyNumberFormat="1" applyFont="1" applyBorder="1" applyAlignment="1">
      <alignment horizontal="center" vertical="center"/>
    </xf>
    <xf numFmtId="164" fontId="60" fillId="0" borderId="1" xfId="0" applyNumberFormat="1" applyFont="1" applyBorder="1" applyAlignment="1">
      <alignment horizontal="center" vertical="center"/>
    </xf>
    <xf numFmtId="164" fontId="60" fillId="0" borderId="22" xfId="0" applyNumberFormat="1" applyFont="1" applyBorder="1" applyAlignment="1">
      <alignment horizontal="center" vertical="center"/>
    </xf>
    <xf numFmtId="164" fontId="60" fillId="0" borderId="3" xfId="0" applyNumberFormat="1" applyFont="1" applyBorder="1" applyAlignment="1">
      <alignment horizontal="center" vertical="center"/>
    </xf>
    <xf numFmtId="164" fontId="42" fillId="0" borderId="5" xfId="0" applyNumberFormat="1" applyFont="1" applyBorder="1" applyAlignment="1">
      <alignment horizontal="center" vertical="center"/>
    </xf>
    <xf numFmtId="164" fontId="42" fillId="0" borderId="0" xfId="0" applyNumberFormat="1" applyFont="1" applyAlignment="1">
      <alignment horizontal="center" vertical="center"/>
    </xf>
    <xf numFmtId="164" fontId="42" fillId="0" borderId="44" xfId="0" applyNumberFormat="1" applyFont="1" applyBorder="1" applyAlignment="1">
      <alignment horizontal="center" vertical="center"/>
    </xf>
    <xf numFmtId="164" fontId="60" fillId="0" borderId="5" xfId="0" applyNumberFormat="1" applyFont="1" applyBorder="1" applyAlignment="1">
      <alignment horizontal="center" vertical="center"/>
    </xf>
    <xf numFmtId="164" fontId="60" fillId="0" borderId="0" xfId="0" applyNumberFormat="1" applyFont="1" applyAlignment="1">
      <alignment horizontal="center" vertical="center"/>
    </xf>
    <xf numFmtId="164" fontId="60" fillId="0" borderId="44" xfId="0" applyNumberFormat="1" applyFont="1" applyBorder="1" applyAlignment="1">
      <alignment horizontal="center" vertical="center"/>
    </xf>
    <xf numFmtId="164" fontId="36" fillId="2" borderId="2" xfId="0" applyNumberFormat="1" applyFont="1" applyFill="1" applyBorder="1" applyAlignment="1">
      <alignment horizontal="center" vertical="center"/>
    </xf>
    <xf numFmtId="164" fontId="36" fillId="2" borderId="74" xfId="0" applyNumberFormat="1" applyFont="1" applyFill="1" applyBorder="1" applyAlignment="1">
      <alignment horizontal="center" vertical="center"/>
    </xf>
    <xf numFmtId="164" fontId="36" fillId="2" borderId="75" xfId="0" applyNumberFormat="1" applyFont="1" applyFill="1" applyBorder="1" applyAlignment="1">
      <alignment horizontal="center" vertical="center"/>
    </xf>
    <xf numFmtId="164" fontId="60" fillId="0" borderId="2" xfId="0" applyNumberFormat="1" applyFont="1" applyBorder="1" applyAlignment="1">
      <alignment horizontal="center" vertical="center"/>
    </xf>
    <xf numFmtId="164" fontId="60" fillId="0" borderId="74" xfId="0" applyNumberFormat="1" applyFont="1" applyBorder="1" applyAlignment="1">
      <alignment horizontal="center" vertical="center"/>
    </xf>
    <xf numFmtId="164" fontId="60" fillId="0" borderId="75" xfId="0" applyNumberFormat="1" applyFont="1" applyBorder="1" applyAlignment="1">
      <alignment horizontal="center" vertical="center"/>
    </xf>
    <xf numFmtId="164" fontId="42" fillId="0" borderId="2" xfId="0" applyNumberFormat="1" applyFont="1" applyBorder="1" applyAlignment="1">
      <alignment horizontal="center" vertical="center"/>
    </xf>
    <xf numFmtId="164" fontId="42" fillId="0" borderId="74" xfId="0" applyNumberFormat="1" applyFont="1" applyBorder="1" applyAlignment="1">
      <alignment horizontal="center" vertical="center"/>
    </xf>
    <xf numFmtId="164" fontId="42" fillId="0" borderId="75" xfId="0" applyNumberFormat="1" applyFont="1" applyBorder="1" applyAlignment="1">
      <alignment horizontal="center" vertical="center"/>
    </xf>
    <xf numFmtId="164" fontId="60" fillId="0" borderId="76" xfId="0" applyNumberFormat="1" applyFont="1" applyBorder="1" applyAlignment="1">
      <alignment horizontal="center" vertical="center"/>
    </xf>
    <xf numFmtId="164" fontId="60" fillId="0" borderId="77" xfId="0" applyNumberFormat="1" applyFont="1" applyBorder="1" applyAlignment="1">
      <alignment horizontal="center" vertical="center"/>
    </xf>
    <xf numFmtId="0" fontId="94" fillId="0" borderId="0" xfId="0" applyNumberFormat="1" applyFont="1" applyAlignment="1">
      <alignment horizontal="center" wrapText="1"/>
    </xf>
    <xf numFmtId="164" fontId="42" fillId="0" borderId="76" xfId="0" applyNumberFormat="1" applyFont="1" applyBorder="1" applyAlignment="1">
      <alignment horizontal="center" vertical="center"/>
    </xf>
    <xf numFmtId="164" fontId="42" fillId="0" borderId="77" xfId="0" applyNumberFormat="1" applyFont="1" applyBorder="1" applyAlignment="1">
      <alignment horizontal="center" vertical="center"/>
    </xf>
    <xf numFmtId="164" fontId="36" fillId="2" borderId="76" xfId="0" applyNumberFormat="1" applyFont="1" applyFill="1" applyBorder="1" applyAlignment="1">
      <alignment horizontal="center" vertical="center"/>
    </xf>
    <xf numFmtId="164" fontId="36" fillId="2" borderId="77" xfId="0" applyNumberFormat="1" applyFont="1" applyFill="1" applyBorder="1" applyAlignment="1">
      <alignment horizontal="center" vertical="center"/>
    </xf>
    <xf numFmtId="0" fontId="80" fillId="0" borderId="12" xfId="0" applyNumberFormat="1" applyFont="1" applyBorder="1" applyAlignment="1">
      <alignment horizontal="center" vertical="center" textRotation="90" wrapText="1"/>
    </xf>
    <xf numFmtId="0" fontId="80" fillId="0" borderId="16" xfId="0" applyNumberFormat="1" applyFont="1" applyBorder="1" applyAlignment="1">
      <alignment horizontal="center" vertical="center" textRotation="90" wrapText="1"/>
    </xf>
    <xf numFmtId="0" fontId="80" fillId="0" borderId="23" xfId="0" applyNumberFormat="1" applyFont="1" applyBorder="1" applyAlignment="1">
      <alignment horizontal="center" vertical="center" textRotation="90" wrapText="1"/>
    </xf>
    <xf numFmtId="0" fontId="77" fillId="0" borderId="12" xfId="0" applyNumberFormat="1" applyFont="1" applyBorder="1" applyAlignment="1">
      <alignment horizontal="center" vertical="center" wrapText="1"/>
    </xf>
    <xf numFmtId="0" fontId="77" fillId="0" borderId="17" xfId="0" applyNumberFormat="1" applyFont="1" applyBorder="1" applyAlignment="1">
      <alignment horizontal="center" vertical="center" wrapText="1"/>
    </xf>
    <xf numFmtId="0" fontId="77" fillId="0" borderId="18" xfId="0" applyNumberFormat="1" applyFont="1" applyBorder="1" applyAlignment="1">
      <alignment horizontal="center" vertical="center" wrapText="1"/>
    </xf>
    <xf numFmtId="0" fontId="77" fillId="0" borderId="19" xfId="0" applyNumberFormat="1" applyFont="1" applyBorder="1" applyAlignment="1">
      <alignment horizontal="center" vertical="center" wrapText="1"/>
    </xf>
    <xf numFmtId="0" fontId="77" fillId="0" borderId="20" xfId="0" applyNumberFormat="1" applyFont="1" applyBorder="1" applyAlignment="1">
      <alignment horizontal="center" vertical="center" wrapText="1"/>
    </xf>
    <xf numFmtId="0" fontId="77" fillId="0" borderId="21" xfId="0" applyNumberFormat="1" applyFont="1" applyBorder="1" applyAlignment="1">
      <alignment horizontal="center" vertical="center" wrapText="1"/>
    </xf>
    <xf numFmtId="0" fontId="77" fillId="0" borderId="23" xfId="0" applyNumberFormat="1" applyFont="1" applyBorder="1" applyAlignment="1">
      <alignment horizontal="center" vertical="center" wrapText="1"/>
    </xf>
    <xf numFmtId="0" fontId="83" fillId="0" borderId="12" xfId="0" applyNumberFormat="1" applyFont="1" applyBorder="1" applyAlignment="1">
      <alignment horizontal="center" vertical="center" wrapText="1"/>
    </xf>
    <xf numFmtId="0" fontId="83" fillId="0" borderId="23" xfId="0" applyNumberFormat="1" applyFont="1" applyBorder="1" applyAlignment="1">
      <alignment horizontal="center" vertical="center" wrapText="1"/>
    </xf>
    <xf numFmtId="49" fontId="77" fillId="0" borderId="12" xfId="0" applyNumberFormat="1" applyFont="1" applyBorder="1" applyAlignment="1">
      <alignment horizontal="center" vertical="center"/>
    </xf>
    <xf numFmtId="49" fontId="77" fillId="0" borderId="13" xfId="0" applyNumberFormat="1" applyFont="1" applyBorder="1" applyAlignment="1">
      <alignment horizontal="center" vertical="center"/>
    </xf>
    <xf numFmtId="49" fontId="77" fillId="0" borderId="14" xfId="0" applyNumberFormat="1" applyFont="1" applyBorder="1" applyAlignment="1">
      <alignment horizontal="center" vertical="center"/>
    </xf>
    <xf numFmtId="49" fontId="76" fillId="0" borderId="12" xfId="0" applyNumberFormat="1" applyFont="1" applyBorder="1" applyAlignment="1">
      <alignment horizontal="center" vertical="center"/>
    </xf>
    <xf numFmtId="49" fontId="76" fillId="0" borderId="13" xfId="0" applyNumberFormat="1" applyFont="1" applyBorder="1" applyAlignment="1">
      <alignment horizontal="center" vertical="center"/>
    </xf>
    <xf numFmtId="49" fontId="76" fillId="0" borderId="14" xfId="0" applyNumberFormat="1" applyFont="1" applyBorder="1" applyAlignment="1">
      <alignment horizontal="center" vertical="center"/>
    </xf>
    <xf numFmtId="0" fontId="76" fillId="0" borderId="12" xfId="0" applyNumberFormat="1" applyFont="1" applyBorder="1" applyAlignment="1">
      <alignment horizontal="center" vertical="center" wrapText="1"/>
    </xf>
    <xf numFmtId="0" fontId="76" fillId="0" borderId="13" xfId="0" applyNumberFormat="1" applyFont="1" applyBorder="1" applyAlignment="1">
      <alignment horizontal="center" vertical="center" wrapText="1"/>
    </xf>
    <xf numFmtId="0" fontId="76" fillId="0" borderId="14" xfId="0" applyNumberFormat="1" applyFont="1" applyBorder="1" applyAlignment="1">
      <alignment horizontal="center" vertical="center" wrapText="1"/>
    </xf>
    <xf numFmtId="0" fontId="77" fillId="0" borderId="13" xfId="0" applyNumberFormat="1" applyFont="1" applyBorder="1" applyAlignment="1">
      <alignment horizontal="center" vertical="center" wrapText="1"/>
    </xf>
    <xf numFmtId="0" fontId="77" fillId="0" borderId="14" xfId="0" applyNumberFormat="1" applyFont="1" applyBorder="1" applyAlignment="1">
      <alignment horizontal="center" vertical="center" wrapText="1"/>
    </xf>
    <xf numFmtId="0" fontId="21" fillId="0" borderId="63" xfId="0" applyNumberFormat="1" applyFont="1" applyBorder="1" applyAlignment="1">
      <alignment horizontal="center" vertical="center" wrapText="1"/>
    </xf>
    <xf numFmtId="0" fontId="21" fillId="0" borderId="65" xfId="0" applyNumberFormat="1" applyFont="1" applyBorder="1" applyAlignment="1">
      <alignment horizontal="center" vertical="center" wrapText="1"/>
    </xf>
    <xf numFmtId="0" fontId="21" fillId="0" borderId="67" xfId="0" applyNumberFormat="1" applyFont="1" applyBorder="1" applyAlignment="1">
      <alignment horizontal="center" vertical="center" wrapText="1"/>
    </xf>
    <xf numFmtId="0" fontId="73" fillId="0" borderId="12" xfId="0" applyNumberFormat="1" applyFont="1" applyBorder="1" applyAlignment="1">
      <alignment horizontal="center" vertical="center" wrapText="1"/>
    </xf>
    <xf numFmtId="0" fontId="73" fillId="0" borderId="16" xfId="0" applyNumberFormat="1" applyFont="1" applyBorder="1" applyAlignment="1">
      <alignment horizontal="center" vertical="center" wrapText="1"/>
    </xf>
    <xf numFmtId="0" fontId="73" fillId="0" borderId="23" xfId="0" applyNumberFormat="1" applyFont="1" applyBorder="1" applyAlignment="1">
      <alignment horizontal="center" vertical="center" wrapText="1"/>
    </xf>
    <xf numFmtId="0" fontId="21" fillId="0" borderId="12" xfId="0" applyNumberFormat="1" applyFont="1" applyBorder="1" applyAlignment="1">
      <alignment horizontal="center" vertical="center" wrapText="1"/>
    </xf>
    <xf numFmtId="0" fontId="21" fillId="0" borderId="16" xfId="0" applyNumberFormat="1" applyFont="1" applyBorder="1" applyAlignment="1">
      <alignment horizontal="center" vertical="center" wrapText="1"/>
    </xf>
    <xf numFmtId="0" fontId="21" fillId="0" borderId="23" xfId="0" applyNumberFormat="1" applyFont="1" applyBorder="1" applyAlignment="1">
      <alignment horizontal="center" vertical="center" wrapText="1"/>
    </xf>
    <xf numFmtId="0" fontId="74" fillId="0" borderId="12" xfId="0" applyNumberFormat="1" applyFont="1" applyBorder="1" applyAlignment="1">
      <alignment horizontal="center" vertical="center" wrapText="1"/>
    </xf>
    <xf numFmtId="0" fontId="74" fillId="0" borderId="16" xfId="0" applyNumberFormat="1" applyFont="1" applyBorder="1" applyAlignment="1">
      <alignment horizontal="center" vertical="center" wrapText="1"/>
    </xf>
    <xf numFmtId="0" fontId="74" fillId="0" borderId="23" xfId="0" applyNumberFormat="1" applyFont="1" applyBorder="1" applyAlignment="1">
      <alignment horizontal="center" vertical="center" wrapText="1"/>
    </xf>
    <xf numFmtId="0" fontId="75" fillId="0" borderId="12" xfId="0" applyNumberFormat="1" applyFont="1" applyBorder="1" applyAlignment="1">
      <alignment horizontal="center" vertical="center" textRotation="90" wrapText="1"/>
    </xf>
    <xf numFmtId="0" fontId="75" fillId="0" borderId="16" xfId="0" applyNumberFormat="1" applyFont="1" applyBorder="1" applyAlignment="1">
      <alignment horizontal="center" vertical="center" textRotation="90" wrapText="1"/>
    </xf>
    <xf numFmtId="0" fontId="75" fillId="0" borderId="23" xfId="0" applyNumberFormat="1" applyFont="1" applyBorder="1" applyAlignment="1">
      <alignment horizontal="center" vertical="center" textRotation="90" wrapText="1"/>
    </xf>
    <xf numFmtId="0" fontId="76" fillId="0" borderId="23" xfId="0" applyNumberFormat="1" applyFont="1" applyBorder="1" applyAlignment="1">
      <alignment horizontal="center" vertical="center" wrapText="1"/>
    </xf>
    <xf numFmtId="0" fontId="76" fillId="0" borderId="17" xfId="0" applyNumberFormat="1" applyFont="1" applyBorder="1" applyAlignment="1">
      <alignment horizontal="center" vertical="center" wrapText="1"/>
    </xf>
    <xf numFmtId="0" fontId="76" fillId="0" borderId="18" xfId="0" applyNumberFormat="1" applyFont="1" applyBorder="1" applyAlignment="1">
      <alignment horizontal="center" vertical="center" wrapText="1"/>
    </xf>
    <xf numFmtId="0" fontId="76" fillId="0" borderId="19" xfId="0" applyNumberFormat="1" applyFont="1" applyBorder="1" applyAlignment="1">
      <alignment horizontal="center" vertical="center" wrapText="1"/>
    </xf>
    <xf numFmtId="0" fontId="76" fillId="0" borderId="20" xfId="0" applyNumberFormat="1" applyFont="1" applyBorder="1" applyAlignment="1">
      <alignment horizontal="center" vertical="center" wrapText="1"/>
    </xf>
    <xf numFmtId="0" fontId="76" fillId="0" borderId="21" xfId="0" applyNumberFormat="1" applyFont="1" applyBorder="1" applyAlignment="1">
      <alignment horizontal="center" vertical="center" wrapText="1"/>
    </xf>
    <xf numFmtId="0" fontId="76" fillId="0" borderId="12" xfId="0" applyNumberFormat="1" applyFont="1" applyBorder="1" applyAlignment="1">
      <alignment horizontal="center" vertical="center" textRotation="90" wrapText="1"/>
    </xf>
    <xf numFmtId="0" fontId="76" fillId="0" borderId="16" xfId="0" applyNumberFormat="1" applyFont="1" applyBorder="1" applyAlignment="1">
      <alignment horizontal="center" vertical="center" textRotation="90" wrapText="1"/>
    </xf>
    <xf numFmtId="0" fontId="76" fillId="0" borderId="23" xfId="0" applyNumberFormat="1" applyFont="1" applyBorder="1" applyAlignment="1">
      <alignment horizontal="center" vertical="center" textRotation="90" wrapText="1"/>
    </xf>
    <xf numFmtId="0" fontId="79" fillId="0" borderId="12" xfId="0" applyNumberFormat="1" applyFont="1" applyBorder="1" applyAlignment="1">
      <alignment horizontal="center" vertical="center" textRotation="90" wrapText="1"/>
    </xf>
    <xf numFmtId="0" fontId="79" fillId="0" borderId="16" xfId="0" applyNumberFormat="1" applyFont="1" applyBorder="1" applyAlignment="1">
      <alignment horizontal="center" vertical="center" textRotation="90" wrapText="1"/>
    </xf>
    <xf numFmtId="0" fontId="79" fillId="0" borderId="23" xfId="0" applyNumberFormat="1" applyFont="1" applyBorder="1" applyAlignment="1">
      <alignment horizontal="center" vertical="center" textRotation="90" wrapText="1"/>
    </xf>
    <xf numFmtId="0" fontId="82" fillId="0" borderId="12" xfId="0" applyNumberFormat="1" applyFont="1" applyBorder="1" applyAlignment="1">
      <alignment horizontal="center" vertical="center" wrapText="1"/>
    </xf>
    <xf numFmtId="0" fontId="82" fillId="0" borderId="23" xfId="0" applyNumberFormat="1" applyFont="1" applyBorder="1" applyAlignment="1">
      <alignment horizontal="center" vertical="center" wrapText="1"/>
    </xf>
    <xf numFmtId="0" fontId="69" fillId="0" borderId="0" xfId="0" applyNumberFormat="1" applyFont="1" applyAlignment="1">
      <alignment horizontal="center"/>
    </xf>
    <xf numFmtId="0" fontId="71" fillId="0" borderId="0" xfId="0" applyNumberFormat="1" applyFont="1" applyAlignment="1">
      <alignment horizontal="center"/>
    </xf>
    <xf numFmtId="0" fontId="23" fillId="0" borderId="64" xfId="0" applyNumberFormat="1" applyFont="1" applyBorder="1" applyAlignment="1">
      <alignment horizontal="center" vertical="center" textRotation="90" wrapText="1"/>
    </xf>
    <xf numFmtId="0" fontId="23" fillId="0" borderId="66" xfId="0" applyNumberFormat="1" applyFont="1" applyBorder="1" applyAlignment="1">
      <alignment horizontal="center" vertical="center" textRotation="90" wrapText="1"/>
    </xf>
    <xf numFmtId="0" fontId="23" fillId="0" borderId="68" xfId="0" applyNumberFormat="1" applyFont="1" applyBorder="1" applyAlignment="1">
      <alignment horizontal="center" vertical="center" textRotation="90" wrapText="1"/>
    </xf>
    <xf numFmtId="0" fontId="27" fillId="0" borderId="12" xfId="0" applyNumberFormat="1" applyFont="1" applyBorder="1" applyAlignment="1">
      <alignment horizontal="center" vertical="center" wrapText="1"/>
    </xf>
    <xf numFmtId="0" fontId="27" fillId="0" borderId="17" xfId="0" applyNumberFormat="1" applyFont="1" applyBorder="1" applyAlignment="1">
      <alignment horizontal="center" vertical="center" wrapText="1"/>
    </xf>
    <xf numFmtId="0" fontId="27" fillId="0" borderId="18" xfId="0" applyNumberFormat="1" applyFont="1" applyBorder="1" applyAlignment="1">
      <alignment horizontal="center" vertical="center" wrapText="1"/>
    </xf>
    <xf numFmtId="0" fontId="27" fillId="0" borderId="19" xfId="0" applyNumberFormat="1" applyFont="1" applyBorder="1" applyAlignment="1">
      <alignment horizontal="center" vertical="center" wrapText="1"/>
    </xf>
    <xf numFmtId="0" fontId="27" fillId="0" borderId="20" xfId="0" applyNumberFormat="1" applyFont="1" applyBorder="1" applyAlignment="1">
      <alignment horizontal="center" vertical="center" wrapText="1"/>
    </xf>
    <xf numFmtId="0" fontId="27" fillId="0" borderId="21" xfId="0" applyNumberFormat="1" applyFont="1" applyBorder="1" applyAlignment="1">
      <alignment horizontal="center" vertical="center" wrapText="1"/>
    </xf>
    <xf numFmtId="0" fontId="27" fillId="0" borderId="23" xfId="0" applyNumberFormat="1" applyFont="1" applyBorder="1" applyAlignment="1">
      <alignment horizontal="center" vertical="center" wrapText="1"/>
    </xf>
    <xf numFmtId="0" fontId="13" fillId="0" borderId="12" xfId="0" applyNumberFormat="1" applyFont="1" applyBorder="1" applyAlignment="1">
      <alignment horizontal="center" vertical="center" wrapText="1"/>
    </xf>
    <xf numFmtId="0" fontId="13" fillId="0" borderId="16" xfId="0" applyNumberFormat="1" applyFont="1" applyBorder="1" applyAlignment="1">
      <alignment horizontal="center" vertical="center" wrapText="1"/>
    </xf>
    <xf numFmtId="0" fontId="13" fillId="0" borderId="23" xfId="0" applyNumberFormat="1" applyFont="1" applyBorder="1" applyAlignment="1">
      <alignment horizontal="center" vertical="center" wrapText="1"/>
    </xf>
    <xf numFmtId="0" fontId="77" fillId="0" borderId="12" xfId="0" applyNumberFormat="1" applyFont="1" applyBorder="1" applyAlignment="1">
      <alignment horizontal="center" vertical="center" textRotation="90" wrapText="1"/>
    </xf>
    <xf numFmtId="0" fontId="77" fillId="0" borderId="16" xfId="0" applyNumberFormat="1" applyFont="1" applyBorder="1" applyAlignment="1">
      <alignment horizontal="center" vertical="center" textRotation="90" wrapText="1"/>
    </xf>
    <xf numFmtId="0" fontId="77" fillId="0" borderId="23" xfId="0" applyNumberFormat="1" applyFont="1" applyBorder="1" applyAlignment="1">
      <alignment horizontal="center" vertical="center" textRotation="90" wrapText="1"/>
    </xf>
    <xf numFmtId="0" fontId="70" fillId="0" borderId="0" xfId="0" applyNumberFormat="1" applyFont="1" applyAlignment="1">
      <alignment horizontal="center" vertical="center"/>
    </xf>
    <xf numFmtId="0" fontId="16" fillId="0" borderId="0" xfId="0" applyNumberFormat="1" applyFont="1" applyAlignment="1">
      <alignment horizontal="left"/>
    </xf>
    <xf numFmtId="0" fontId="71" fillId="0" borderId="0" xfId="0" applyNumberFormat="1" applyFont="1" applyAlignment="1">
      <alignment horizontal="center" vertical="center" wrapText="1"/>
    </xf>
    <xf numFmtId="0" fontId="72" fillId="2" borderId="8" xfId="0" applyNumberFormat="1" applyFont="1" applyFill="1" applyBorder="1" applyAlignment="1">
      <alignment horizontal="center" vertical="center" wrapText="1"/>
    </xf>
    <xf numFmtId="0" fontId="72" fillId="2" borderId="9" xfId="0" applyNumberFormat="1" applyFont="1" applyFill="1" applyBorder="1" applyAlignment="1">
      <alignment horizontal="center" vertical="center" wrapText="1"/>
    </xf>
    <xf numFmtId="0" fontId="72" fillId="2" borderId="10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13" fillId="0" borderId="22" xfId="0" applyNumberFormat="1" applyFont="1" applyBorder="1" applyAlignment="1">
      <alignment horizontal="center" vertical="center" wrapText="1"/>
    </xf>
    <xf numFmtId="0" fontId="84" fillId="0" borderId="12" xfId="0" applyNumberFormat="1" applyFont="1" applyBorder="1" applyAlignment="1">
      <alignment horizontal="center" vertical="center" wrapText="1"/>
    </xf>
    <xf numFmtId="0" fontId="84" fillId="0" borderId="23" xfId="0" applyNumberFormat="1" applyFont="1" applyBorder="1" applyAlignment="1">
      <alignment horizontal="center" vertical="center" wrapText="1"/>
    </xf>
    <xf numFmtId="0" fontId="27" fillId="0" borderId="12" xfId="0" applyNumberFormat="1" applyFont="1" applyBorder="1" applyAlignment="1">
      <alignment horizontal="center" vertical="center" textRotation="90" wrapText="1"/>
    </xf>
    <xf numFmtId="0" fontId="27" fillId="0" borderId="16" xfId="0" applyNumberFormat="1" applyFont="1" applyBorder="1" applyAlignment="1">
      <alignment horizontal="center" vertical="center" textRotation="90" wrapText="1"/>
    </xf>
    <xf numFmtId="0" fontId="27" fillId="0" borderId="23" xfId="0" applyNumberFormat="1" applyFont="1" applyBorder="1" applyAlignment="1">
      <alignment horizontal="center" vertical="center" textRotation="90" wrapText="1"/>
    </xf>
    <xf numFmtId="0" fontId="78" fillId="0" borderId="12" xfId="0" applyNumberFormat="1" applyFont="1" applyBorder="1" applyAlignment="1">
      <alignment horizontal="center" vertical="center" textRotation="90" wrapText="1"/>
    </xf>
    <xf numFmtId="0" fontId="78" fillId="0" borderId="16" xfId="0" applyNumberFormat="1" applyFont="1" applyBorder="1" applyAlignment="1">
      <alignment horizontal="center" vertical="center" textRotation="90" wrapText="1"/>
    </xf>
    <xf numFmtId="0" fontId="78" fillId="0" borderId="23" xfId="0" applyNumberFormat="1" applyFont="1" applyBorder="1" applyAlignment="1">
      <alignment horizontal="center" vertical="center" textRotation="90" wrapText="1"/>
    </xf>
    <xf numFmtId="0" fontId="81" fillId="0" borderId="12" xfId="0" applyNumberFormat="1" applyFont="1" applyBorder="1" applyAlignment="1">
      <alignment horizontal="center" vertical="center" textRotation="90" wrapText="1"/>
    </xf>
    <xf numFmtId="0" fontId="81" fillId="0" borderId="16" xfId="0" applyNumberFormat="1" applyFont="1" applyBorder="1" applyAlignment="1">
      <alignment horizontal="center" vertical="center" textRotation="90" wrapText="1"/>
    </xf>
    <xf numFmtId="0" fontId="81" fillId="0" borderId="23" xfId="0" applyNumberFormat="1" applyFont="1" applyBorder="1" applyAlignment="1">
      <alignment horizontal="center" vertical="center" textRotation="90" wrapText="1"/>
    </xf>
    <xf numFmtId="49" fontId="27" fillId="0" borderId="12" xfId="0" applyNumberFormat="1" applyFont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9" fontId="27" fillId="0" borderId="14" xfId="0" applyNumberFormat="1" applyFont="1" applyBorder="1" applyAlignment="1">
      <alignment horizontal="center" vertical="center"/>
    </xf>
    <xf numFmtId="0" fontId="27" fillId="0" borderId="13" xfId="0" applyNumberFormat="1" applyFont="1" applyBorder="1" applyAlignment="1">
      <alignment horizontal="center" vertical="center" wrapText="1"/>
    </xf>
    <xf numFmtId="0" fontId="27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1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H74"/>
  <sheetViews>
    <sheetView tabSelected="1" topLeftCell="A16" zoomScale="80" zoomScaleNormal="80" workbookViewId="0">
      <selection activeCell="C21" sqref="C21"/>
    </sheetView>
  </sheetViews>
  <sheetFormatPr defaultColWidth="9" defaultRowHeight="20.100000000000001" customHeight="1" x14ac:dyDescent="0.25"/>
  <cols>
    <col min="1" max="1" width="8" style="1" customWidth="1"/>
    <col min="2" max="2" width="66.85546875" style="2" customWidth="1"/>
    <col min="3" max="3" width="39.7109375" style="3" customWidth="1"/>
    <col min="4" max="4" width="39.140625" style="4" customWidth="1"/>
    <col min="5" max="5" width="4.42578125" style="5" customWidth="1"/>
    <col min="6" max="6" width="4.28515625" style="5" customWidth="1"/>
    <col min="7" max="7" width="16.5703125" style="6" customWidth="1"/>
    <col min="8" max="8" width="8" style="7" customWidth="1"/>
    <col min="9" max="9" width="9" style="7" bestFit="1" customWidth="1"/>
    <col min="10" max="10" width="7.7109375" customWidth="1"/>
    <col min="11" max="11" width="11.85546875" customWidth="1"/>
    <col min="12" max="12" width="10" customWidth="1"/>
    <col min="13" max="13" width="9.28515625" customWidth="1"/>
    <col min="14" max="14" width="9.42578125" customWidth="1"/>
    <col min="15" max="15" width="7.140625" customWidth="1"/>
    <col min="16" max="17" width="5.7109375" customWidth="1"/>
    <col min="18" max="18" width="2.42578125" customWidth="1"/>
    <col min="19" max="19" width="20.28515625" style="8" customWidth="1"/>
    <col min="20" max="20" width="9.7109375" customWidth="1"/>
    <col min="21" max="21" width="8.5703125" style="7" customWidth="1"/>
    <col min="22" max="22" width="6.5703125" customWidth="1"/>
    <col min="23" max="23" width="12.42578125" customWidth="1"/>
    <col min="24" max="24" width="9.28515625" customWidth="1"/>
    <col min="25" max="25" width="23.5703125" customWidth="1"/>
    <col min="26" max="26" width="9" bestFit="1" customWidth="1"/>
    <col min="27" max="27" width="7.7109375" customWidth="1"/>
    <col min="28" max="28" width="7.85546875" customWidth="1"/>
    <col min="29" max="29" width="4.7109375" customWidth="1"/>
    <col min="30" max="30" width="1.85546875" customWidth="1"/>
    <col min="31" max="31" width="18.140625" style="8" customWidth="1"/>
    <col min="32" max="32" width="8.140625" customWidth="1"/>
    <col min="33" max="33" width="9" style="7" bestFit="1" customWidth="1"/>
    <col min="34" max="34" width="12.7109375" customWidth="1"/>
    <col min="35" max="35" width="13" customWidth="1"/>
    <col min="36" max="36" width="9.7109375" customWidth="1"/>
    <col min="37" max="37" width="8.85546875" customWidth="1"/>
    <col min="38" max="38" width="7.28515625" customWidth="1"/>
    <col min="39" max="39" width="6.28515625" customWidth="1"/>
    <col min="40" max="40" width="4.5703125" customWidth="1"/>
    <col min="41" max="41" width="8.28515625" customWidth="1"/>
    <col min="42" max="42" width="5.28515625" customWidth="1"/>
    <col min="43" max="43" width="3.28515625" customWidth="1"/>
    <col min="44" max="44" width="3.85546875" style="9" customWidth="1"/>
    <col min="45" max="45" width="6.85546875" customWidth="1"/>
    <col min="46" max="46" width="4.28515625" customWidth="1"/>
    <col min="47" max="47" width="8.5703125" customWidth="1"/>
    <col min="48" max="48" width="9.5703125" customWidth="1"/>
    <col min="50" max="50" width="7.28515625" customWidth="1"/>
    <col min="51" max="51" width="7.42578125" customWidth="1"/>
    <col min="54" max="54" width="12.7109375" customWidth="1"/>
    <col min="56" max="56" width="15.28515625" customWidth="1"/>
  </cols>
  <sheetData>
    <row r="1" spans="1:60" ht="69" customHeight="1" x14ac:dyDescent="1">
      <c r="A1" s="10"/>
      <c r="B1" s="11" t="s">
        <v>0</v>
      </c>
      <c r="D1" s="545" t="s">
        <v>1</v>
      </c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545"/>
      <c r="AJ1" s="545"/>
      <c r="AK1" s="545"/>
      <c r="AL1" s="545"/>
      <c r="AM1" s="545"/>
      <c r="AN1" s="545"/>
      <c r="AO1" s="545"/>
      <c r="AP1" s="545"/>
      <c r="AQ1" s="545"/>
      <c r="AS1" s="12" t="s">
        <v>2</v>
      </c>
      <c r="AT1" s="13"/>
      <c r="AV1" s="539" t="s">
        <v>3</v>
      </c>
      <c r="AW1" s="539" t="s">
        <v>4</v>
      </c>
      <c r="AX1" s="15"/>
    </row>
    <row r="2" spans="1:60" ht="64.5" customHeight="1" x14ac:dyDescent="0.25">
      <c r="A2" s="547" t="s">
        <v>5</v>
      </c>
      <c r="B2" s="547"/>
      <c r="C2" s="547"/>
      <c r="D2" s="546" t="s">
        <v>6</v>
      </c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  <c r="Q2" s="546"/>
      <c r="R2" s="546"/>
      <c r="S2" s="546"/>
      <c r="T2" s="546"/>
      <c r="U2" s="546"/>
      <c r="V2" s="546"/>
      <c r="W2" s="546"/>
      <c r="X2" s="546"/>
      <c r="Y2" s="546"/>
      <c r="Z2" s="546"/>
      <c r="AA2" s="546"/>
      <c r="AB2" s="546"/>
      <c r="AC2" s="546"/>
      <c r="AD2" s="546"/>
      <c r="AE2" s="546"/>
      <c r="AF2" s="546"/>
      <c r="AG2" s="546"/>
      <c r="AH2" s="546"/>
      <c r="AI2" s="546"/>
      <c r="AJ2" s="546"/>
      <c r="AK2" s="546"/>
      <c r="AL2" s="546"/>
      <c r="AM2" s="546"/>
      <c r="AN2" s="546"/>
      <c r="AO2" s="546"/>
      <c r="AP2" s="546"/>
      <c r="AQ2" s="546"/>
      <c r="AS2" s="541">
        <v>42664</v>
      </c>
      <c r="AT2" s="542"/>
      <c r="AV2" s="540"/>
      <c r="AW2" s="540"/>
      <c r="AX2" s="16"/>
    </row>
    <row r="3" spans="1:60" ht="60" customHeight="1" x14ac:dyDescent="0.25">
      <c r="A3" s="548" t="s">
        <v>7</v>
      </c>
      <c r="B3" s="548"/>
      <c r="C3" s="548"/>
      <c r="D3" s="546" t="s">
        <v>8</v>
      </c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546"/>
      <c r="S3" s="546"/>
      <c r="T3" s="546"/>
      <c r="U3" s="546"/>
      <c r="V3" s="546"/>
      <c r="W3" s="546"/>
      <c r="X3" s="546"/>
      <c r="Y3" s="546"/>
      <c r="Z3" s="546"/>
      <c r="AA3" s="546"/>
      <c r="AB3" s="546"/>
      <c r="AC3" s="546"/>
      <c r="AD3" s="546"/>
      <c r="AE3" s="546"/>
      <c r="AF3" s="546"/>
      <c r="AG3" s="546"/>
      <c r="AH3" s="546"/>
      <c r="AI3" s="546"/>
      <c r="AJ3" s="546"/>
      <c r="AK3" s="546"/>
      <c r="AL3" s="546"/>
      <c r="AM3" s="546"/>
      <c r="AN3" s="546"/>
      <c r="AO3" s="546"/>
      <c r="AP3" s="546"/>
      <c r="AQ3" s="546"/>
      <c r="AS3" s="17"/>
      <c r="AT3" s="18"/>
      <c r="AV3" s="14"/>
      <c r="AW3" s="14"/>
      <c r="AX3" s="16"/>
    </row>
    <row r="4" spans="1:60" ht="16.5" customHeight="1" x14ac:dyDescent="0.25">
      <c r="A4" s="10"/>
      <c r="B4" s="19"/>
      <c r="C4" s="20"/>
      <c r="D4" s="546"/>
      <c r="E4" s="546"/>
      <c r="F4" s="546"/>
      <c r="G4" s="546"/>
      <c r="H4" s="546"/>
      <c r="I4" s="546"/>
      <c r="J4" s="546"/>
      <c r="K4" s="546"/>
      <c r="L4" s="546"/>
      <c r="M4" s="546"/>
      <c r="N4" s="546"/>
      <c r="O4" s="546"/>
      <c r="P4" s="546"/>
      <c r="Q4" s="546"/>
      <c r="R4" s="546"/>
      <c r="S4" s="546"/>
      <c r="T4" s="546"/>
      <c r="U4" s="546"/>
      <c r="V4" s="546"/>
      <c r="W4" s="546"/>
      <c r="X4" s="546"/>
      <c r="Y4" s="546"/>
      <c r="Z4" s="546"/>
      <c r="AA4" s="546"/>
      <c r="AB4" s="546"/>
      <c r="AC4" s="546"/>
      <c r="AD4" s="546"/>
      <c r="AE4" s="546"/>
      <c r="AF4" s="546"/>
      <c r="AG4" s="546"/>
      <c r="AH4" s="546"/>
      <c r="AI4" s="546"/>
      <c r="AJ4" s="546"/>
      <c r="AK4" s="546"/>
      <c r="AL4" s="546"/>
      <c r="AM4" s="546"/>
      <c r="AN4" s="546"/>
      <c r="AO4" s="546"/>
      <c r="AP4" s="546"/>
      <c r="AQ4" s="546"/>
      <c r="AS4" s="17"/>
      <c r="AT4" s="18"/>
      <c r="AV4" s="14"/>
      <c r="AW4" s="14"/>
      <c r="AX4" s="16"/>
    </row>
    <row r="5" spans="1:60" ht="22.5" customHeight="1" x14ac:dyDescent="0.25">
      <c r="A5" s="10"/>
      <c r="B5" s="19"/>
      <c r="C5" s="20"/>
      <c r="D5" s="546"/>
      <c r="E5" s="546"/>
      <c r="F5" s="546"/>
      <c r="G5" s="546"/>
      <c r="H5" s="546"/>
      <c r="I5" s="546"/>
      <c r="J5" s="546"/>
      <c r="K5" s="546"/>
      <c r="L5" s="546"/>
      <c r="M5" s="546"/>
      <c r="N5" s="546"/>
      <c r="O5" s="546"/>
      <c r="P5" s="546"/>
      <c r="Q5" s="546"/>
      <c r="R5" s="546"/>
      <c r="S5" s="546"/>
      <c r="T5" s="546"/>
      <c r="U5" s="546"/>
      <c r="V5" s="546"/>
      <c r="W5" s="546"/>
      <c r="X5" s="546"/>
      <c r="Y5" s="546"/>
      <c r="Z5" s="546"/>
      <c r="AA5" s="546"/>
      <c r="AB5" s="546"/>
      <c r="AC5" s="546"/>
      <c r="AD5" s="546"/>
      <c r="AE5" s="546"/>
      <c r="AF5" s="546"/>
      <c r="AG5" s="546"/>
      <c r="AH5" s="546"/>
      <c r="AI5" s="546"/>
      <c r="AJ5" s="546"/>
      <c r="AK5" s="546"/>
      <c r="AL5" s="546"/>
      <c r="AM5" s="546"/>
      <c r="AN5" s="546"/>
      <c r="AO5" s="546"/>
      <c r="AP5" s="546"/>
      <c r="AQ5" s="546"/>
      <c r="AS5" s="17"/>
      <c r="AT5" s="18"/>
      <c r="AV5" s="14"/>
      <c r="AW5" s="14"/>
      <c r="AX5" s="16"/>
    </row>
    <row r="6" spans="1:60" s="21" customFormat="1" ht="45" customHeight="1" x14ac:dyDescent="0.25">
      <c r="A6" s="22"/>
      <c r="B6" s="23"/>
      <c r="C6" s="24"/>
      <c r="D6" s="549" t="s">
        <v>9</v>
      </c>
      <c r="E6" s="550"/>
      <c r="F6" s="550"/>
      <c r="G6" s="550"/>
      <c r="H6" s="550"/>
      <c r="I6" s="550"/>
      <c r="J6" s="550"/>
      <c r="K6" s="550"/>
      <c r="L6" s="550"/>
      <c r="M6" s="550"/>
      <c r="N6" s="550"/>
      <c r="O6" s="550"/>
      <c r="P6" s="550"/>
      <c r="Q6" s="550"/>
      <c r="R6" s="550"/>
      <c r="S6" s="550"/>
      <c r="T6" s="550"/>
      <c r="U6" s="550"/>
      <c r="V6" s="550"/>
      <c r="W6" s="550"/>
      <c r="X6" s="550"/>
      <c r="Y6" s="550"/>
      <c r="Z6" s="550"/>
      <c r="AA6" s="550"/>
      <c r="AB6" s="550"/>
      <c r="AC6" s="550"/>
      <c r="AD6" s="550"/>
      <c r="AE6" s="550"/>
      <c r="AF6" s="550"/>
      <c r="AG6" s="550"/>
      <c r="AH6" s="550"/>
      <c r="AI6" s="550"/>
      <c r="AJ6" s="550"/>
      <c r="AK6" s="550"/>
      <c r="AL6" s="550"/>
      <c r="AM6" s="550"/>
      <c r="AN6" s="550"/>
      <c r="AO6" s="550"/>
      <c r="AP6" s="550"/>
      <c r="AQ6" s="551"/>
      <c r="AR6" s="25"/>
      <c r="AS6" s="541">
        <v>42291</v>
      </c>
      <c r="AT6" s="542"/>
      <c r="AU6" s="26">
        <v>6</v>
      </c>
      <c r="AV6" s="26">
        <v>8</v>
      </c>
      <c r="AW6" s="26">
        <v>3</v>
      </c>
      <c r="AX6" s="27"/>
    </row>
    <row r="7" spans="1:60" s="28" customFormat="1" ht="30" customHeight="1" x14ac:dyDescent="0.25">
      <c r="A7" s="564" t="s">
        <v>10</v>
      </c>
      <c r="B7" s="567" t="s">
        <v>11</v>
      </c>
      <c r="C7" s="561" t="s">
        <v>12</v>
      </c>
      <c r="D7" s="561" t="s">
        <v>13</v>
      </c>
      <c r="E7" s="525" t="s">
        <v>14</v>
      </c>
      <c r="F7" s="525" t="s">
        <v>15</v>
      </c>
      <c r="G7" s="552" t="s">
        <v>16</v>
      </c>
      <c r="H7" s="553"/>
      <c r="I7" s="553"/>
      <c r="J7" s="553"/>
      <c r="K7" s="553"/>
      <c r="L7" s="553"/>
      <c r="M7" s="553"/>
      <c r="N7" s="553"/>
      <c r="O7" s="553"/>
      <c r="P7" s="553"/>
      <c r="Q7" s="554"/>
      <c r="R7" s="510"/>
      <c r="S7" s="555" t="s">
        <v>17</v>
      </c>
      <c r="T7" s="556"/>
      <c r="U7" s="556"/>
      <c r="V7" s="556"/>
      <c r="W7" s="556"/>
      <c r="X7" s="556"/>
      <c r="Y7" s="556"/>
      <c r="Z7" s="556"/>
      <c r="AA7" s="556"/>
      <c r="AB7" s="556"/>
      <c r="AC7" s="557"/>
      <c r="AD7" s="510"/>
      <c r="AE7" s="558" t="s">
        <v>18</v>
      </c>
      <c r="AF7" s="559"/>
      <c r="AG7" s="559"/>
      <c r="AH7" s="559"/>
      <c r="AI7" s="559"/>
      <c r="AJ7" s="559"/>
      <c r="AK7" s="559"/>
      <c r="AL7" s="559"/>
      <c r="AM7" s="559"/>
      <c r="AN7" s="559"/>
      <c r="AO7" s="560"/>
      <c r="AP7" s="497" t="s">
        <v>19</v>
      </c>
      <c r="AQ7" s="494" t="s">
        <v>14</v>
      </c>
      <c r="AR7" s="494" t="s">
        <v>15</v>
      </c>
      <c r="AS7" s="29"/>
      <c r="AT7" s="30"/>
      <c r="AU7" s="30"/>
    </row>
    <row r="8" spans="1:60" s="28" customFormat="1" ht="27" customHeight="1" x14ac:dyDescent="0.25">
      <c r="A8" s="565"/>
      <c r="B8" s="568"/>
      <c r="C8" s="562"/>
      <c r="D8" s="562"/>
      <c r="E8" s="526"/>
      <c r="F8" s="526"/>
      <c r="G8" s="464" t="s">
        <v>20</v>
      </c>
      <c r="H8" s="533"/>
      <c r="I8" s="533"/>
      <c r="J8" s="533"/>
      <c r="K8" s="533"/>
      <c r="L8" s="533"/>
      <c r="M8" s="533"/>
      <c r="N8" s="533"/>
      <c r="O8" s="533"/>
      <c r="P8" s="533"/>
      <c r="Q8" s="534"/>
      <c r="R8" s="511"/>
      <c r="S8" s="516" t="s">
        <v>20</v>
      </c>
      <c r="T8" s="537"/>
      <c r="U8" s="537"/>
      <c r="V8" s="537"/>
      <c r="W8" s="537"/>
      <c r="X8" s="537"/>
      <c r="Y8" s="537"/>
      <c r="Z8" s="537"/>
      <c r="AA8" s="537"/>
      <c r="AB8" s="537"/>
      <c r="AC8" s="538"/>
      <c r="AD8" s="511"/>
      <c r="AE8" s="500" t="s">
        <v>20</v>
      </c>
      <c r="AF8" s="535"/>
      <c r="AG8" s="535"/>
      <c r="AH8" s="535"/>
      <c r="AI8" s="535"/>
      <c r="AJ8" s="535"/>
      <c r="AK8" s="535"/>
      <c r="AL8" s="535"/>
      <c r="AM8" s="535"/>
      <c r="AN8" s="535"/>
      <c r="AO8" s="536"/>
      <c r="AP8" s="498"/>
      <c r="AQ8" s="495"/>
      <c r="AR8" s="495"/>
      <c r="AS8" s="31"/>
      <c r="AT8" s="32"/>
      <c r="AU8" s="32"/>
    </row>
    <row r="9" spans="1:60" s="28" customFormat="1" ht="14.25" customHeight="1" x14ac:dyDescent="0.25">
      <c r="A9" s="565"/>
      <c r="B9" s="568"/>
      <c r="C9" s="562"/>
      <c r="D9" s="562"/>
      <c r="E9" s="526"/>
      <c r="F9" s="526"/>
      <c r="G9" s="464" t="s">
        <v>21</v>
      </c>
      <c r="H9" s="466"/>
      <c r="I9" s="466"/>
      <c r="J9" s="467"/>
      <c r="K9" s="464" t="s">
        <v>22</v>
      </c>
      <c r="L9" s="466"/>
      <c r="M9" s="466"/>
      <c r="N9" s="467"/>
      <c r="O9" s="522" t="s">
        <v>23</v>
      </c>
      <c r="P9" s="522" t="s">
        <v>4</v>
      </c>
      <c r="Q9" s="522" t="s">
        <v>24</v>
      </c>
      <c r="R9" s="511"/>
      <c r="S9" s="516" t="s">
        <v>21</v>
      </c>
      <c r="T9" s="517"/>
      <c r="U9" s="517"/>
      <c r="V9" s="518"/>
      <c r="W9" s="516" t="s">
        <v>22</v>
      </c>
      <c r="X9" s="517"/>
      <c r="Y9" s="517"/>
      <c r="Z9" s="518"/>
      <c r="AA9" s="513" t="s">
        <v>23</v>
      </c>
      <c r="AB9" s="513" t="s">
        <v>4</v>
      </c>
      <c r="AC9" s="513" t="s">
        <v>24</v>
      </c>
      <c r="AD9" s="511"/>
      <c r="AE9" s="500" t="s">
        <v>21</v>
      </c>
      <c r="AF9" s="501"/>
      <c r="AG9" s="501"/>
      <c r="AH9" s="502"/>
      <c r="AI9" s="500" t="s">
        <v>22</v>
      </c>
      <c r="AJ9" s="501"/>
      <c r="AK9" s="501"/>
      <c r="AL9" s="502"/>
      <c r="AM9" s="491" t="s">
        <v>23</v>
      </c>
      <c r="AN9" s="491" t="s">
        <v>4</v>
      </c>
      <c r="AO9" s="491" t="s">
        <v>24</v>
      </c>
      <c r="AP9" s="498"/>
      <c r="AQ9" s="495"/>
      <c r="AR9" s="495"/>
      <c r="AS9" s="31"/>
      <c r="AT9" s="32"/>
      <c r="AU9" s="32"/>
    </row>
    <row r="10" spans="1:60" s="28" customFormat="1" ht="17.25" customHeight="1" x14ac:dyDescent="0.25">
      <c r="A10" s="565"/>
      <c r="B10" s="568"/>
      <c r="C10" s="562"/>
      <c r="D10" s="562"/>
      <c r="E10" s="526"/>
      <c r="F10" s="526"/>
      <c r="G10" s="468"/>
      <c r="H10" s="469"/>
      <c r="I10" s="469"/>
      <c r="J10" s="470"/>
      <c r="K10" s="468"/>
      <c r="L10" s="469"/>
      <c r="M10" s="469"/>
      <c r="N10" s="470"/>
      <c r="O10" s="523"/>
      <c r="P10" s="523"/>
      <c r="Q10" s="523"/>
      <c r="R10" s="511"/>
      <c r="S10" s="519"/>
      <c r="T10" s="520"/>
      <c r="U10" s="520"/>
      <c r="V10" s="521"/>
      <c r="W10" s="519"/>
      <c r="X10" s="520"/>
      <c r="Y10" s="520"/>
      <c r="Z10" s="521"/>
      <c r="AA10" s="514"/>
      <c r="AB10" s="514"/>
      <c r="AC10" s="514"/>
      <c r="AD10" s="511"/>
      <c r="AE10" s="503"/>
      <c r="AF10" s="504"/>
      <c r="AG10" s="504"/>
      <c r="AH10" s="505"/>
      <c r="AI10" s="503"/>
      <c r="AJ10" s="504"/>
      <c r="AK10" s="504"/>
      <c r="AL10" s="505"/>
      <c r="AM10" s="492"/>
      <c r="AN10" s="492"/>
      <c r="AO10" s="492"/>
      <c r="AP10" s="498"/>
      <c r="AQ10" s="495"/>
      <c r="AR10" s="495"/>
      <c r="AS10" s="31"/>
      <c r="AT10" s="32"/>
      <c r="AU10" s="32"/>
    </row>
    <row r="11" spans="1:60" s="28" customFormat="1" ht="20.100000000000001" customHeight="1" x14ac:dyDescent="0.25">
      <c r="A11" s="565"/>
      <c r="B11" s="568"/>
      <c r="C11" s="562"/>
      <c r="D11" s="562"/>
      <c r="E11" s="526"/>
      <c r="F11" s="526"/>
      <c r="G11" s="464" t="s">
        <v>25</v>
      </c>
      <c r="H11" s="464" t="s">
        <v>26</v>
      </c>
      <c r="I11" s="464" t="s">
        <v>27</v>
      </c>
      <c r="J11" s="464" t="s">
        <v>28</v>
      </c>
      <c r="K11" s="464" t="s">
        <v>25</v>
      </c>
      <c r="L11" s="466"/>
      <c r="M11" s="467"/>
      <c r="N11" s="471" t="s">
        <v>28</v>
      </c>
      <c r="O11" s="523"/>
      <c r="P11" s="523"/>
      <c r="Q11" s="523"/>
      <c r="R11" s="511"/>
      <c r="S11" s="516" t="s">
        <v>25</v>
      </c>
      <c r="T11" s="516" t="s">
        <v>26</v>
      </c>
      <c r="U11" s="516" t="s">
        <v>27</v>
      </c>
      <c r="V11" s="516" t="s">
        <v>28</v>
      </c>
      <c r="W11" s="516" t="s">
        <v>25</v>
      </c>
      <c r="X11" s="517"/>
      <c r="Y11" s="518"/>
      <c r="Z11" s="528" t="s">
        <v>28</v>
      </c>
      <c r="AA11" s="514"/>
      <c r="AB11" s="514"/>
      <c r="AC11" s="514"/>
      <c r="AD11" s="511"/>
      <c r="AE11" s="500" t="s">
        <v>25</v>
      </c>
      <c r="AF11" s="500" t="s">
        <v>26</v>
      </c>
      <c r="AG11" s="500" t="s">
        <v>27</v>
      </c>
      <c r="AH11" s="500" t="s">
        <v>28</v>
      </c>
      <c r="AI11" s="500" t="s">
        <v>25</v>
      </c>
      <c r="AJ11" s="501"/>
      <c r="AK11" s="502"/>
      <c r="AL11" s="489" t="s">
        <v>28</v>
      </c>
      <c r="AM11" s="492"/>
      <c r="AN11" s="492"/>
      <c r="AO11" s="492"/>
      <c r="AP11" s="498"/>
      <c r="AQ11" s="495"/>
      <c r="AR11" s="495"/>
      <c r="AS11" s="488" t="s">
        <v>29</v>
      </c>
      <c r="AT11" s="486"/>
      <c r="AU11" s="32">
        <v>23</v>
      </c>
      <c r="AV11" s="32">
        <v>23</v>
      </c>
      <c r="AW11" s="32">
        <v>24</v>
      </c>
      <c r="AX11" s="485" t="s">
        <v>30</v>
      </c>
      <c r="AY11" s="486"/>
      <c r="AZ11" s="32" t="s">
        <v>27</v>
      </c>
      <c r="BA11" s="485" t="s">
        <v>31</v>
      </c>
      <c r="BB11" s="487"/>
      <c r="BC11" s="486"/>
      <c r="BD11" s="485" t="s">
        <v>32</v>
      </c>
      <c r="BE11" s="486"/>
    </row>
    <row r="12" spans="1:60" s="33" customFormat="1" ht="42" customHeight="1" x14ac:dyDescent="0.25">
      <c r="A12" s="566"/>
      <c r="B12" s="569"/>
      <c r="C12" s="563"/>
      <c r="D12" s="563"/>
      <c r="E12" s="527"/>
      <c r="F12" s="527"/>
      <c r="G12" s="465"/>
      <c r="H12" s="465"/>
      <c r="I12" s="465"/>
      <c r="J12" s="465"/>
      <c r="K12" s="468"/>
      <c r="L12" s="469"/>
      <c r="M12" s="470"/>
      <c r="N12" s="472"/>
      <c r="O12" s="524"/>
      <c r="P12" s="524"/>
      <c r="Q12" s="524"/>
      <c r="R12" s="512"/>
      <c r="S12" s="570"/>
      <c r="T12" s="570"/>
      <c r="U12" s="570"/>
      <c r="V12" s="570"/>
      <c r="W12" s="519"/>
      <c r="X12" s="520"/>
      <c r="Y12" s="521"/>
      <c r="Z12" s="529"/>
      <c r="AA12" s="515"/>
      <c r="AB12" s="515"/>
      <c r="AC12" s="515"/>
      <c r="AD12" s="512"/>
      <c r="AE12" s="509"/>
      <c r="AF12" s="509"/>
      <c r="AG12" s="509"/>
      <c r="AH12" s="509"/>
      <c r="AI12" s="503"/>
      <c r="AJ12" s="504"/>
      <c r="AK12" s="505"/>
      <c r="AL12" s="490"/>
      <c r="AM12" s="493"/>
      <c r="AN12" s="493"/>
      <c r="AO12" s="493"/>
      <c r="AP12" s="499"/>
      <c r="AQ12" s="496"/>
      <c r="AR12" s="496"/>
      <c r="AS12" s="34" t="s">
        <v>33</v>
      </c>
      <c r="AT12" s="35" t="s">
        <v>34</v>
      </c>
      <c r="AU12" s="36" t="s">
        <v>35</v>
      </c>
      <c r="AV12" s="36" t="s">
        <v>36</v>
      </c>
      <c r="AW12" s="36" t="s">
        <v>37</v>
      </c>
      <c r="AX12" s="36" t="s">
        <v>38</v>
      </c>
      <c r="AY12" s="36" t="s">
        <v>39</v>
      </c>
      <c r="AZ12" s="37" t="s">
        <v>40</v>
      </c>
      <c r="BA12" s="38" t="s">
        <v>41</v>
      </c>
      <c r="BB12" s="38" t="s">
        <v>42</v>
      </c>
      <c r="BC12" s="38" t="s">
        <v>43</v>
      </c>
      <c r="BD12" s="35" t="s">
        <v>33</v>
      </c>
      <c r="BE12" s="35" t="s">
        <v>34</v>
      </c>
    </row>
    <row r="13" spans="1:60" s="28" customFormat="1" ht="45.75" customHeight="1" thickBot="1" x14ac:dyDescent="0.3">
      <c r="A13" s="39"/>
      <c r="B13" s="506" t="s">
        <v>44</v>
      </c>
      <c r="C13" s="507"/>
      <c r="D13" s="507"/>
      <c r="E13" s="507"/>
      <c r="F13" s="507"/>
      <c r="G13" s="507"/>
      <c r="H13" s="507"/>
      <c r="I13" s="507"/>
      <c r="J13" s="507"/>
      <c r="K13" s="507"/>
      <c r="L13" s="507"/>
      <c r="M13" s="507"/>
      <c r="N13" s="507"/>
      <c r="O13" s="507"/>
      <c r="P13" s="507"/>
      <c r="Q13" s="507"/>
      <c r="R13" s="507"/>
      <c r="S13" s="507"/>
      <c r="T13" s="507"/>
      <c r="U13" s="507"/>
      <c r="V13" s="507"/>
      <c r="W13" s="507"/>
      <c r="X13" s="507"/>
      <c r="Y13" s="507"/>
      <c r="Z13" s="507"/>
      <c r="AA13" s="507"/>
      <c r="AB13" s="507"/>
      <c r="AC13" s="507"/>
      <c r="AD13" s="507"/>
      <c r="AE13" s="507"/>
      <c r="AF13" s="507"/>
      <c r="AG13" s="507"/>
      <c r="AH13" s="507"/>
      <c r="AI13" s="507"/>
      <c r="AJ13" s="507"/>
      <c r="AK13" s="507"/>
      <c r="AL13" s="507"/>
      <c r="AM13" s="507"/>
      <c r="AN13" s="507"/>
      <c r="AO13" s="507"/>
      <c r="AP13" s="508"/>
      <c r="AQ13" s="40"/>
      <c r="AR13" s="41"/>
      <c r="AS13" s="34"/>
      <c r="AT13" s="35"/>
      <c r="AU13" s="36"/>
      <c r="AV13" s="36"/>
      <c r="AW13" s="36"/>
      <c r="AX13" s="36"/>
      <c r="AY13" s="36"/>
      <c r="AZ13" s="37"/>
      <c r="BA13" s="38"/>
      <c r="BB13" s="38"/>
      <c r="BC13" s="38"/>
      <c r="BD13" s="35"/>
      <c r="BE13" s="35"/>
    </row>
    <row r="14" spans="1:60" ht="71.25" customHeight="1" thickBot="1" x14ac:dyDescent="0.25">
      <c r="A14" s="42">
        <v>1</v>
      </c>
      <c r="B14" s="43" t="s">
        <v>45</v>
      </c>
      <c r="C14" s="44" t="s">
        <v>46</v>
      </c>
      <c r="D14" s="45" t="s">
        <v>47</v>
      </c>
      <c r="E14" s="46">
        <v>4</v>
      </c>
      <c r="F14" s="46">
        <v>1</v>
      </c>
      <c r="G14" s="47">
        <v>45204</v>
      </c>
      <c r="H14" s="48" t="s">
        <v>48</v>
      </c>
      <c r="I14" s="49">
        <v>601</v>
      </c>
      <c r="J14" s="49">
        <f>$AU$6</f>
        <v>6</v>
      </c>
      <c r="K14" s="530" t="s">
        <v>49</v>
      </c>
      <c r="L14" s="531"/>
      <c r="M14" s="532"/>
      <c r="N14" s="50">
        <f t="shared" ref="N14:N20" si="0">BC14</f>
        <v>6</v>
      </c>
      <c r="O14" s="50">
        <f>$AV$6</f>
        <v>8</v>
      </c>
      <c r="P14" s="50">
        <f t="shared" ref="P14:P22" si="1">$AW$6</f>
        <v>3</v>
      </c>
      <c r="Q14" s="51">
        <f t="shared" ref="Q14:Q22" si="2">SUM(N14:P14)+J14</f>
        <v>23</v>
      </c>
      <c r="R14" s="52"/>
      <c r="S14" s="53">
        <v>45232</v>
      </c>
      <c r="T14" s="54" t="str">
        <f t="shared" ref="T14:V17" si="3">H14</f>
        <v xml:space="preserve"> 3-4</v>
      </c>
      <c r="U14" s="54">
        <f t="shared" si="3"/>
        <v>601</v>
      </c>
      <c r="V14" s="54">
        <f t="shared" si="3"/>
        <v>6</v>
      </c>
      <c r="W14" s="452" t="s">
        <v>209</v>
      </c>
      <c r="X14" s="453"/>
      <c r="Y14" s="454"/>
      <c r="Z14" s="54">
        <f>N14</f>
        <v>6</v>
      </c>
      <c r="AA14" s="55">
        <f>$AV$6</f>
        <v>8</v>
      </c>
      <c r="AB14" s="55">
        <f t="shared" ref="AB14:AB22" si="4">$AW$6</f>
        <v>3</v>
      </c>
      <c r="AC14" s="56">
        <f t="shared" ref="AC14:AC22" si="5">SUM(Z14:AB14)+V14</f>
        <v>23</v>
      </c>
      <c r="AD14" s="52"/>
      <c r="AE14" s="57">
        <v>45267</v>
      </c>
      <c r="AF14" s="58" t="str">
        <f>H14</f>
        <v xml:space="preserve"> 3-4</v>
      </c>
      <c r="AG14" s="59">
        <f>I14</f>
        <v>601</v>
      </c>
      <c r="AH14" s="59">
        <f>J14</f>
        <v>6</v>
      </c>
      <c r="AI14" s="443" t="s">
        <v>210</v>
      </c>
      <c r="AJ14" s="444"/>
      <c r="AK14" s="445"/>
      <c r="AL14" s="59">
        <f>Z14</f>
        <v>6</v>
      </c>
      <c r="AM14" s="61">
        <f>$AV$6</f>
        <v>8</v>
      </c>
      <c r="AN14" s="61">
        <f>$AW$6+1</f>
        <v>4</v>
      </c>
      <c r="AO14" s="62">
        <f t="shared" ref="AO14:AO22" si="6">SUM(AL14:AN14)+AH14</f>
        <v>24</v>
      </c>
      <c r="AP14" s="63">
        <f t="shared" ref="AP14:AP22" si="7">AO14+AC14+Q14</f>
        <v>70</v>
      </c>
      <c r="AQ14" s="64">
        <f t="shared" ref="AQ14:AQ22" si="8">E14</f>
        <v>4</v>
      </c>
      <c r="AR14" s="65">
        <f t="shared" ref="AR14:AR22" si="9">F14</f>
        <v>1</v>
      </c>
      <c r="AS14" s="66">
        <v>42</v>
      </c>
      <c r="AT14" s="67">
        <v>48</v>
      </c>
      <c r="AU14" s="68" t="str">
        <f t="shared" ref="AU14:AU20" si="10">TEXT(G14, "ДДДДДДД")</f>
        <v>четверг</v>
      </c>
      <c r="AV14" s="68" t="str">
        <f t="shared" ref="AV14:AV20" si="11">TEXT(S14, "ДДДДДДД")</f>
        <v>четверг</v>
      </c>
      <c r="AW14" s="68" t="str">
        <f t="shared" ref="AW14:AW20" si="12">TEXT(AE14, "ДДДДДДД")</f>
        <v>четверг</v>
      </c>
      <c r="AX14" s="69">
        <v>4</v>
      </c>
      <c r="AY14" s="70" t="str">
        <f t="shared" ref="AY14:AY20" si="13">IF(AX14=3, "5-6", IF(AX14=4, "7-8", "9-10"))</f>
        <v>7-8</v>
      </c>
      <c r="AZ14" s="71">
        <v>211</v>
      </c>
      <c r="BA14" s="72" t="s">
        <v>50</v>
      </c>
      <c r="BB14" s="73" t="s">
        <v>51</v>
      </c>
      <c r="BC14" s="74">
        <v>6</v>
      </c>
      <c r="BD14" s="75">
        <v>40</v>
      </c>
      <c r="BE14" s="76">
        <v>41</v>
      </c>
      <c r="BF14" s="77"/>
      <c r="BG14" s="77"/>
      <c r="BH14" s="78"/>
    </row>
    <row r="15" spans="1:60" ht="57" customHeight="1" thickBot="1" x14ac:dyDescent="0.25">
      <c r="A15" s="79">
        <v>2</v>
      </c>
      <c r="B15" s="80" t="s">
        <v>52</v>
      </c>
      <c r="C15" s="81" t="s">
        <v>46</v>
      </c>
      <c r="D15" s="82" t="s">
        <v>53</v>
      </c>
      <c r="E15" s="83">
        <v>4</v>
      </c>
      <c r="F15" s="83">
        <v>1</v>
      </c>
      <c r="G15" s="84">
        <v>45201</v>
      </c>
      <c r="H15" s="48" t="s">
        <v>48</v>
      </c>
      <c r="I15" s="85">
        <v>501</v>
      </c>
      <c r="J15" s="86">
        <f>$AU$6</f>
        <v>6</v>
      </c>
      <c r="K15" s="476" t="s">
        <v>49</v>
      </c>
      <c r="L15" s="477"/>
      <c r="M15" s="478"/>
      <c r="N15" s="88">
        <f t="shared" si="0"/>
        <v>6</v>
      </c>
      <c r="O15" s="89">
        <v>8</v>
      </c>
      <c r="P15" s="89">
        <f t="shared" si="1"/>
        <v>3</v>
      </c>
      <c r="Q15" s="90">
        <f t="shared" si="2"/>
        <v>23</v>
      </c>
      <c r="R15" s="91"/>
      <c r="S15" s="92">
        <v>45229</v>
      </c>
      <c r="T15" s="93" t="str">
        <f t="shared" si="3"/>
        <v xml:space="preserve"> 3-4</v>
      </c>
      <c r="U15" s="93">
        <f t="shared" si="3"/>
        <v>501</v>
      </c>
      <c r="V15" s="94">
        <f t="shared" si="3"/>
        <v>6</v>
      </c>
      <c r="W15" s="452" t="s">
        <v>209</v>
      </c>
      <c r="X15" s="453"/>
      <c r="Y15" s="454"/>
      <c r="Z15" s="95">
        <v>6</v>
      </c>
      <c r="AA15" s="96">
        <v>8</v>
      </c>
      <c r="AB15" s="96">
        <f t="shared" si="4"/>
        <v>3</v>
      </c>
      <c r="AC15" s="97">
        <f t="shared" si="5"/>
        <v>23</v>
      </c>
      <c r="AD15" s="96"/>
      <c r="AE15" s="98">
        <v>45271</v>
      </c>
      <c r="AF15" s="93" t="str">
        <f>T15</f>
        <v xml:space="preserve"> 3-4</v>
      </c>
      <c r="AG15" s="93">
        <f>U15</f>
        <v>501</v>
      </c>
      <c r="AH15" s="99">
        <f>$AU$6</f>
        <v>6</v>
      </c>
      <c r="AI15" s="443" t="s">
        <v>210</v>
      </c>
      <c r="AJ15" s="444"/>
      <c r="AK15" s="445"/>
      <c r="AL15" s="100">
        <v>6</v>
      </c>
      <c r="AM15" s="101">
        <v>8</v>
      </c>
      <c r="AN15" s="101">
        <v>4</v>
      </c>
      <c r="AO15" s="102">
        <f t="shared" si="6"/>
        <v>24</v>
      </c>
      <c r="AP15" s="103">
        <f t="shared" si="7"/>
        <v>70</v>
      </c>
      <c r="AQ15" s="104">
        <f t="shared" si="8"/>
        <v>4</v>
      </c>
      <c r="AR15" s="105">
        <f t="shared" si="9"/>
        <v>1</v>
      </c>
      <c r="AS15" s="66">
        <v>42</v>
      </c>
      <c r="AT15" s="67">
        <v>48</v>
      </c>
      <c r="AU15" s="68" t="str">
        <f t="shared" si="10"/>
        <v>понедельник</v>
      </c>
      <c r="AV15" s="68" t="str">
        <f t="shared" si="11"/>
        <v>понедельник</v>
      </c>
      <c r="AW15" s="68" t="str">
        <f t="shared" si="12"/>
        <v>понедельник</v>
      </c>
      <c r="AX15" s="106">
        <v>4</v>
      </c>
      <c r="AY15" s="70" t="str">
        <f t="shared" si="13"/>
        <v>7-8</v>
      </c>
      <c r="AZ15" s="71">
        <v>211</v>
      </c>
      <c r="BA15" s="107" t="str">
        <f t="shared" ref="BA15:BB20" si="14">BA14</f>
        <v>107,111</v>
      </c>
      <c r="BB15" s="107" t="str">
        <f t="shared" si="14"/>
        <v>9,00-11,00</v>
      </c>
      <c r="BC15" s="108">
        <f t="shared" ref="BC15:BC20" si="15">$BC$14</f>
        <v>6</v>
      </c>
      <c r="BD15" s="109">
        <f>BD14</f>
        <v>40</v>
      </c>
      <c r="BE15" s="109">
        <f>BE14</f>
        <v>41</v>
      </c>
      <c r="BF15" s="77"/>
      <c r="BG15" s="77"/>
      <c r="BH15" s="78"/>
    </row>
    <row r="16" spans="1:60" ht="58.5" customHeight="1" thickBot="1" x14ac:dyDescent="0.25">
      <c r="A16" s="110">
        <v>3</v>
      </c>
      <c r="B16" s="80" t="s">
        <v>54</v>
      </c>
      <c r="C16" s="111" t="s">
        <v>55</v>
      </c>
      <c r="D16" s="112" t="s">
        <v>56</v>
      </c>
      <c r="E16" s="113">
        <v>4</v>
      </c>
      <c r="F16" s="113">
        <v>1</v>
      </c>
      <c r="G16" s="114">
        <v>45201</v>
      </c>
      <c r="H16" s="48" t="s">
        <v>57</v>
      </c>
      <c r="I16" s="115">
        <v>601</v>
      </c>
      <c r="J16" s="115">
        <f>$AU$6</f>
        <v>6</v>
      </c>
      <c r="K16" s="479" t="s">
        <v>49</v>
      </c>
      <c r="L16" s="480"/>
      <c r="M16" s="481"/>
      <c r="N16" s="88">
        <f t="shared" si="0"/>
        <v>6</v>
      </c>
      <c r="O16" s="88">
        <f t="shared" ref="O16:O22" si="16">$AV$6</f>
        <v>8</v>
      </c>
      <c r="P16" s="88">
        <f t="shared" si="1"/>
        <v>3</v>
      </c>
      <c r="Q16" s="117">
        <f t="shared" si="2"/>
        <v>23</v>
      </c>
      <c r="R16" s="118"/>
      <c r="S16" s="92">
        <v>45229</v>
      </c>
      <c r="T16" s="119" t="str">
        <f t="shared" si="3"/>
        <v xml:space="preserve"> 5-6</v>
      </c>
      <c r="U16" s="119">
        <f t="shared" si="3"/>
        <v>601</v>
      </c>
      <c r="V16" s="119">
        <f t="shared" si="3"/>
        <v>6</v>
      </c>
      <c r="W16" s="452" t="s">
        <v>209</v>
      </c>
      <c r="X16" s="453"/>
      <c r="Y16" s="454"/>
      <c r="Z16" s="119">
        <f t="shared" ref="Z16:Z22" si="17">N16</f>
        <v>6</v>
      </c>
      <c r="AA16" s="120">
        <f t="shared" ref="AA16:AA22" si="18">$AV$6</f>
        <v>8</v>
      </c>
      <c r="AB16" s="120">
        <f t="shared" si="4"/>
        <v>3</v>
      </c>
      <c r="AC16" s="121">
        <f t="shared" si="5"/>
        <v>23</v>
      </c>
      <c r="AD16" s="118"/>
      <c r="AE16" s="122">
        <v>45271</v>
      </c>
      <c r="AF16" s="123" t="str">
        <f t="shared" ref="AF16:AH22" si="19">H16</f>
        <v xml:space="preserve"> 5-6</v>
      </c>
      <c r="AG16" s="124">
        <f t="shared" si="19"/>
        <v>601</v>
      </c>
      <c r="AH16" s="124">
        <f t="shared" si="19"/>
        <v>6</v>
      </c>
      <c r="AI16" s="443" t="s">
        <v>210</v>
      </c>
      <c r="AJ16" s="444"/>
      <c r="AK16" s="445"/>
      <c r="AL16" s="124">
        <f t="shared" ref="AL16:AL22" si="20">Z16</f>
        <v>6</v>
      </c>
      <c r="AM16" s="125">
        <f t="shared" ref="AM16:AM22" si="21">$AV$6</f>
        <v>8</v>
      </c>
      <c r="AN16" s="125">
        <f t="shared" ref="AN16:AN22" si="22">$AW$6+1</f>
        <v>4</v>
      </c>
      <c r="AO16" s="126">
        <f t="shared" si="6"/>
        <v>24</v>
      </c>
      <c r="AP16" s="127">
        <f t="shared" si="7"/>
        <v>70</v>
      </c>
      <c r="AQ16" s="104">
        <f t="shared" si="8"/>
        <v>4</v>
      </c>
      <c r="AR16" s="105">
        <f t="shared" si="9"/>
        <v>1</v>
      </c>
      <c r="AS16" s="66">
        <v>42</v>
      </c>
      <c r="AT16" s="67">
        <v>35</v>
      </c>
      <c r="AU16" s="68" t="str">
        <f t="shared" si="10"/>
        <v>понедельник</v>
      </c>
      <c r="AV16" s="68" t="str">
        <f t="shared" si="11"/>
        <v>понедельник</v>
      </c>
      <c r="AW16" s="68" t="str">
        <f t="shared" si="12"/>
        <v>понедельник</v>
      </c>
      <c r="AX16" s="106">
        <v>4</v>
      </c>
      <c r="AY16" s="70" t="str">
        <f t="shared" si="13"/>
        <v>7-8</v>
      </c>
      <c r="AZ16" s="71">
        <v>211</v>
      </c>
      <c r="BA16" s="107" t="str">
        <f t="shared" si="14"/>
        <v>107,111</v>
      </c>
      <c r="BB16" s="107" t="str">
        <f t="shared" si="14"/>
        <v>9,00-11,00</v>
      </c>
      <c r="BC16" s="108">
        <f t="shared" si="15"/>
        <v>6</v>
      </c>
      <c r="BD16" s="109">
        <f>BD15</f>
        <v>40</v>
      </c>
      <c r="BE16" s="109">
        <f>BE14</f>
        <v>41</v>
      </c>
      <c r="BF16" s="77"/>
      <c r="BG16" s="77"/>
      <c r="BH16" s="78"/>
    </row>
    <row r="17" spans="1:60" ht="54.75" customHeight="1" thickBot="1" x14ac:dyDescent="0.25">
      <c r="A17" s="128">
        <v>4</v>
      </c>
      <c r="B17" s="129" t="s">
        <v>58</v>
      </c>
      <c r="C17" s="111" t="s">
        <v>63</v>
      </c>
      <c r="D17" s="45" t="s">
        <v>59</v>
      </c>
      <c r="E17" s="131">
        <v>4</v>
      </c>
      <c r="F17" s="131">
        <v>1</v>
      </c>
      <c r="G17" s="114">
        <v>45203</v>
      </c>
      <c r="H17" s="48" t="s">
        <v>48</v>
      </c>
      <c r="I17" s="85">
        <v>601</v>
      </c>
      <c r="J17" s="85">
        <f>$AU$6</f>
        <v>6</v>
      </c>
      <c r="K17" s="476" t="s">
        <v>49</v>
      </c>
      <c r="L17" s="477"/>
      <c r="M17" s="478"/>
      <c r="N17" s="133">
        <f t="shared" si="0"/>
        <v>6</v>
      </c>
      <c r="O17" s="133">
        <f t="shared" si="16"/>
        <v>8</v>
      </c>
      <c r="P17" s="133">
        <f t="shared" si="1"/>
        <v>3</v>
      </c>
      <c r="Q17" s="134">
        <f t="shared" si="2"/>
        <v>23</v>
      </c>
      <c r="R17" s="135"/>
      <c r="S17" s="136">
        <v>45238</v>
      </c>
      <c r="T17" s="93" t="str">
        <f t="shared" si="3"/>
        <v xml:space="preserve"> 3-4</v>
      </c>
      <c r="U17" s="93">
        <f t="shared" si="3"/>
        <v>601</v>
      </c>
      <c r="V17" s="93">
        <f t="shared" si="3"/>
        <v>6</v>
      </c>
      <c r="W17" s="452" t="s">
        <v>209</v>
      </c>
      <c r="X17" s="453"/>
      <c r="Y17" s="454"/>
      <c r="Z17" s="54">
        <f t="shared" si="17"/>
        <v>6</v>
      </c>
      <c r="AA17" s="55">
        <f t="shared" si="18"/>
        <v>8</v>
      </c>
      <c r="AB17" s="55">
        <f t="shared" si="4"/>
        <v>3</v>
      </c>
      <c r="AC17" s="56">
        <f t="shared" si="5"/>
        <v>23</v>
      </c>
      <c r="AD17" s="52"/>
      <c r="AE17" s="57">
        <v>45266</v>
      </c>
      <c r="AF17" s="58" t="str">
        <f t="shared" si="19"/>
        <v xml:space="preserve"> 3-4</v>
      </c>
      <c r="AG17" s="59">
        <f t="shared" si="19"/>
        <v>601</v>
      </c>
      <c r="AH17" s="59">
        <f t="shared" si="19"/>
        <v>6</v>
      </c>
      <c r="AI17" s="443" t="s">
        <v>210</v>
      </c>
      <c r="AJ17" s="444"/>
      <c r="AK17" s="445"/>
      <c r="AL17" s="59">
        <f t="shared" si="20"/>
        <v>6</v>
      </c>
      <c r="AM17" s="61">
        <f t="shared" si="21"/>
        <v>8</v>
      </c>
      <c r="AN17" s="61">
        <f t="shared" si="22"/>
        <v>4</v>
      </c>
      <c r="AO17" s="62">
        <f t="shared" si="6"/>
        <v>24</v>
      </c>
      <c r="AP17" s="63">
        <f t="shared" si="7"/>
        <v>70</v>
      </c>
      <c r="AQ17" s="104">
        <f t="shared" si="8"/>
        <v>4</v>
      </c>
      <c r="AR17" s="105">
        <f t="shared" si="9"/>
        <v>1</v>
      </c>
      <c r="AS17" s="66">
        <v>42</v>
      </c>
      <c r="AT17" s="67">
        <v>35</v>
      </c>
      <c r="AU17" s="68" t="str">
        <f t="shared" si="10"/>
        <v>среда</v>
      </c>
      <c r="AV17" s="68" t="str">
        <f t="shared" si="11"/>
        <v>среда</v>
      </c>
      <c r="AW17" s="68" t="str">
        <f t="shared" si="12"/>
        <v>среда</v>
      </c>
      <c r="AX17" s="106">
        <v>5</v>
      </c>
      <c r="AY17" s="70" t="str">
        <f t="shared" si="13"/>
        <v>9-10</v>
      </c>
      <c r="AZ17" s="71">
        <v>211</v>
      </c>
      <c r="BA17" s="107" t="str">
        <f t="shared" si="14"/>
        <v>107,111</v>
      </c>
      <c r="BB17" s="107" t="str">
        <f t="shared" si="14"/>
        <v>9,00-11,00</v>
      </c>
      <c r="BC17" s="108">
        <f t="shared" si="15"/>
        <v>6</v>
      </c>
      <c r="BD17" s="109">
        <f>BD16</f>
        <v>40</v>
      </c>
      <c r="BE17" s="109">
        <f>BE15</f>
        <v>41</v>
      </c>
      <c r="BF17" s="77"/>
      <c r="BG17" s="77"/>
      <c r="BH17" s="78"/>
    </row>
    <row r="18" spans="1:60" ht="77.25" customHeight="1" thickBot="1" x14ac:dyDescent="0.25">
      <c r="A18" s="110">
        <v>5</v>
      </c>
      <c r="B18" s="129" t="s">
        <v>60</v>
      </c>
      <c r="C18" s="111" t="s">
        <v>215</v>
      </c>
      <c r="D18" s="45" t="s">
        <v>47</v>
      </c>
      <c r="E18" s="113">
        <v>4</v>
      </c>
      <c r="F18" s="113">
        <v>1</v>
      </c>
      <c r="G18" s="114">
        <v>45202</v>
      </c>
      <c r="H18" s="137" t="s">
        <v>61</v>
      </c>
      <c r="I18" s="115">
        <v>601</v>
      </c>
      <c r="J18" s="115">
        <f>$AU$6</f>
        <v>6</v>
      </c>
      <c r="K18" s="479" t="s">
        <v>49</v>
      </c>
      <c r="L18" s="480"/>
      <c r="M18" s="481"/>
      <c r="N18" s="88">
        <f t="shared" si="0"/>
        <v>6</v>
      </c>
      <c r="O18" s="88">
        <f t="shared" si="16"/>
        <v>8</v>
      </c>
      <c r="P18" s="88">
        <f t="shared" si="1"/>
        <v>3</v>
      </c>
      <c r="Q18" s="117">
        <f t="shared" si="2"/>
        <v>23</v>
      </c>
      <c r="R18" s="118"/>
      <c r="S18" s="136">
        <v>45237</v>
      </c>
      <c r="T18" s="119" t="str">
        <f>H18</f>
        <v xml:space="preserve"> 1-2</v>
      </c>
      <c r="U18" s="119">
        <v>601</v>
      </c>
      <c r="V18" s="119">
        <f>J18</f>
        <v>6</v>
      </c>
      <c r="W18" s="452" t="s">
        <v>209</v>
      </c>
      <c r="X18" s="453"/>
      <c r="Y18" s="454"/>
      <c r="Z18" s="119">
        <f t="shared" si="17"/>
        <v>6</v>
      </c>
      <c r="AA18" s="120">
        <f t="shared" si="18"/>
        <v>8</v>
      </c>
      <c r="AB18" s="120">
        <f t="shared" si="4"/>
        <v>3</v>
      </c>
      <c r="AC18" s="121">
        <f t="shared" si="5"/>
        <v>23</v>
      </c>
      <c r="AD18" s="118"/>
      <c r="AE18" s="138">
        <v>45272</v>
      </c>
      <c r="AF18" s="124" t="str">
        <f t="shared" si="19"/>
        <v xml:space="preserve"> 1-2</v>
      </c>
      <c r="AG18" s="124">
        <f t="shared" si="19"/>
        <v>601</v>
      </c>
      <c r="AH18" s="124">
        <f t="shared" si="19"/>
        <v>6</v>
      </c>
      <c r="AI18" s="443" t="s">
        <v>210</v>
      </c>
      <c r="AJ18" s="444"/>
      <c r="AK18" s="445"/>
      <c r="AL18" s="124">
        <f t="shared" si="20"/>
        <v>6</v>
      </c>
      <c r="AM18" s="125">
        <f t="shared" si="21"/>
        <v>8</v>
      </c>
      <c r="AN18" s="125">
        <f t="shared" si="22"/>
        <v>4</v>
      </c>
      <c r="AO18" s="126">
        <f t="shared" si="6"/>
        <v>24</v>
      </c>
      <c r="AP18" s="127">
        <f t="shared" si="7"/>
        <v>70</v>
      </c>
      <c r="AQ18" s="104">
        <f t="shared" si="8"/>
        <v>4</v>
      </c>
      <c r="AR18" s="105">
        <f t="shared" si="9"/>
        <v>1</v>
      </c>
      <c r="AS18" s="66">
        <v>42</v>
      </c>
      <c r="AT18" s="67">
        <v>35</v>
      </c>
      <c r="AU18" s="68" t="str">
        <f t="shared" si="10"/>
        <v>вторник</v>
      </c>
      <c r="AV18" s="68" t="str">
        <f t="shared" si="11"/>
        <v>вторник</v>
      </c>
      <c r="AW18" s="68" t="str">
        <f t="shared" si="12"/>
        <v>вторник</v>
      </c>
      <c r="AX18" s="106">
        <v>5</v>
      </c>
      <c r="AY18" s="70" t="str">
        <f t="shared" si="13"/>
        <v>9-10</v>
      </c>
      <c r="AZ18" s="71">
        <v>211</v>
      </c>
      <c r="BA18" s="107" t="str">
        <f t="shared" si="14"/>
        <v>107,111</v>
      </c>
      <c r="BB18" s="107" t="str">
        <f t="shared" si="14"/>
        <v>9,00-11,00</v>
      </c>
      <c r="BC18" s="108">
        <f t="shared" si="15"/>
        <v>6</v>
      </c>
      <c r="BD18" s="109">
        <f>BD17</f>
        <v>40</v>
      </c>
      <c r="BE18" s="109">
        <f>BE16</f>
        <v>41</v>
      </c>
      <c r="BF18" s="77"/>
      <c r="BG18" s="77"/>
      <c r="BH18" s="78"/>
    </row>
    <row r="19" spans="1:60" ht="39" customHeight="1" thickBot="1" x14ac:dyDescent="0.25">
      <c r="A19" s="110">
        <v>6</v>
      </c>
      <c r="B19" s="129" t="s">
        <v>62</v>
      </c>
      <c r="C19" s="130" t="s">
        <v>46</v>
      </c>
      <c r="D19" s="139" t="s">
        <v>64</v>
      </c>
      <c r="E19" s="83">
        <v>4</v>
      </c>
      <c r="F19" s="83">
        <v>1</v>
      </c>
      <c r="G19" s="140">
        <v>44839</v>
      </c>
      <c r="H19" s="48" t="s">
        <v>57</v>
      </c>
      <c r="I19" s="115">
        <v>601</v>
      </c>
      <c r="J19" s="86">
        <v>6</v>
      </c>
      <c r="K19" s="476" t="s">
        <v>49</v>
      </c>
      <c r="L19" s="477"/>
      <c r="M19" s="478"/>
      <c r="N19" s="89">
        <f t="shared" si="0"/>
        <v>6</v>
      </c>
      <c r="O19" s="89">
        <f t="shared" si="16"/>
        <v>8</v>
      </c>
      <c r="P19" s="89">
        <f t="shared" si="1"/>
        <v>3</v>
      </c>
      <c r="Q19" s="90">
        <f t="shared" si="2"/>
        <v>23</v>
      </c>
      <c r="R19" s="91"/>
      <c r="S19" s="141">
        <v>45231</v>
      </c>
      <c r="T19" s="142" t="str">
        <f>H19</f>
        <v xml:space="preserve"> 5-6</v>
      </c>
      <c r="U19" s="142">
        <f>I19</f>
        <v>601</v>
      </c>
      <c r="V19" s="142">
        <f>J19</f>
        <v>6</v>
      </c>
      <c r="W19" s="452" t="s">
        <v>209</v>
      </c>
      <c r="X19" s="453"/>
      <c r="Y19" s="454"/>
      <c r="Z19" s="142">
        <f t="shared" si="17"/>
        <v>6</v>
      </c>
      <c r="AA19" s="96">
        <f t="shared" si="18"/>
        <v>8</v>
      </c>
      <c r="AB19" s="96">
        <f t="shared" si="4"/>
        <v>3</v>
      </c>
      <c r="AC19" s="97">
        <f t="shared" si="5"/>
        <v>23</v>
      </c>
      <c r="AD19" s="91"/>
      <c r="AE19" s="143">
        <v>45273</v>
      </c>
      <c r="AF19" s="99" t="str">
        <f t="shared" si="19"/>
        <v xml:space="preserve"> 5-6</v>
      </c>
      <c r="AG19" s="99">
        <f t="shared" si="19"/>
        <v>601</v>
      </c>
      <c r="AH19" s="99">
        <f t="shared" si="19"/>
        <v>6</v>
      </c>
      <c r="AI19" s="443" t="s">
        <v>210</v>
      </c>
      <c r="AJ19" s="444"/>
      <c r="AK19" s="445"/>
      <c r="AL19" s="99">
        <f t="shared" si="20"/>
        <v>6</v>
      </c>
      <c r="AM19" s="101">
        <f t="shared" si="21"/>
        <v>8</v>
      </c>
      <c r="AN19" s="101">
        <f t="shared" si="22"/>
        <v>4</v>
      </c>
      <c r="AO19" s="102">
        <f t="shared" si="6"/>
        <v>24</v>
      </c>
      <c r="AP19" s="127">
        <f t="shared" si="7"/>
        <v>70</v>
      </c>
      <c r="AQ19" s="104">
        <f t="shared" si="8"/>
        <v>4</v>
      </c>
      <c r="AR19" s="105">
        <f t="shared" si="9"/>
        <v>1</v>
      </c>
      <c r="AS19" s="66">
        <v>42</v>
      </c>
      <c r="AT19" s="67">
        <v>35</v>
      </c>
      <c r="AU19" s="68" t="str">
        <f t="shared" si="10"/>
        <v>среда</v>
      </c>
      <c r="AV19" s="68" t="str">
        <f t="shared" si="11"/>
        <v>среда</v>
      </c>
      <c r="AW19" s="68" t="str">
        <f t="shared" si="12"/>
        <v>среда</v>
      </c>
      <c r="AX19" s="106">
        <v>4</v>
      </c>
      <c r="AY19" s="70" t="str">
        <f t="shared" si="13"/>
        <v>7-8</v>
      </c>
      <c r="AZ19" s="71">
        <v>211</v>
      </c>
      <c r="BA19" s="107" t="str">
        <f t="shared" si="14"/>
        <v>107,111</v>
      </c>
      <c r="BB19" s="107" t="str">
        <f t="shared" si="14"/>
        <v>9,00-11,00</v>
      </c>
      <c r="BC19" s="108">
        <f t="shared" si="15"/>
        <v>6</v>
      </c>
      <c r="BD19" s="109">
        <f>BD18</f>
        <v>40</v>
      </c>
      <c r="BE19" s="109">
        <f>BE17</f>
        <v>41</v>
      </c>
      <c r="BF19" s="77"/>
      <c r="BG19" s="77"/>
      <c r="BH19" s="78"/>
    </row>
    <row r="20" spans="1:60" ht="39.75" customHeight="1" thickBot="1" x14ac:dyDescent="0.25">
      <c r="A20" s="128">
        <v>7</v>
      </c>
      <c r="B20" s="129" t="s">
        <v>65</v>
      </c>
      <c r="C20" s="111" t="s">
        <v>63</v>
      </c>
      <c r="D20" s="139" t="s">
        <v>66</v>
      </c>
      <c r="E20" s="113">
        <v>4</v>
      </c>
      <c r="F20" s="113">
        <v>1</v>
      </c>
      <c r="G20" s="114">
        <v>45205</v>
      </c>
      <c r="H20" s="137" t="s">
        <v>61</v>
      </c>
      <c r="I20" s="115">
        <v>601</v>
      </c>
      <c r="J20" s="115">
        <f>$AU$6</f>
        <v>6</v>
      </c>
      <c r="K20" s="479" t="s">
        <v>49</v>
      </c>
      <c r="L20" s="480"/>
      <c r="M20" s="481"/>
      <c r="N20" s="88">
        <f t="shared" si="0"/>
        <v>6</v>
      </c>
      <c r="O20" s="88">
        <f t="shared" si="16"/>
        <v>8</v>
      </c>
      <c r="P20" s="88">
        <f t="shared" si="1"/>
        <v>3</v>
      </c>
      <c r="Q20" s="117">
        <f t="shared" si="2"/>
        <v>23</v>
      </c>
      <c r="R20" s="118"/>
      <c r="S20" s="136">
        <v>45233</v>
      </c>
      <c r="T20" s="119" t="str">
        <f>H20</f>
        <v xml:space="preserve"> 1-2</v>
      </c>
      <c r="U20" s="119">
        <f>I20</f>
        <v>601</v>
      </c>
      <c r="V20" s="119">
        <f>J20</f>
        <v>6</v>
      </c>
      <c r="W20" s="452" t="s">
        <v>209</v>
      </c>
      <c r="X20" s="453"/>
      <c r="Y20" s="454"/>
      <c r="Z20" s="119">
        <f t="shared" si="17"/>
        <v>6</v>
      </c>
      <c r="AA20" s="120">
        <f t="shared" si="18"/>
        <v>8</v>
      </c>
      <c r="AB20" s="120">
        <f t="shared" si="4"/>
        <v>3</v>
      </c>
      <c r="AC20" s="121">
        <f t="shared" si="5"/>
        <v>23</v>
      </c>
      <c r="AD20" s="118"/>
      <c r="AE20" s="138">
        <v>45275</v>
      </c>
      <c r="AF20" s="124" t="str">
        <f t="shared" si="19"/>
        <v xml:space="preserve"> 1-2</v>
      </c>
      <c r="AG20" s="124">
        <f t="shared" si="19"/>
        <v>601</v>
      </c>
      <c r="AH20" s="124">
        <f t="shared" si="19"/>
        <v>6</v>
      </c>
      <c r="AI20" s="443" t="s">
        <v>210</v>
      </c>
      <c r="AJ20" s="444"/>
      <c r="AK20" s="445"/>
      <c r="AL20" s="124">
        <f t="shared" si="20"/>
        <v>6</v>
      </c>
      <c r="AM20" s="125">
        <f t="shared" si="21"/>
        <v>8</v>
      </c>
      <c r="AN20" s="125">
        <f t="shared" si="22"/>
        <v>4</v>
      </c>
      <c r="AO20" s="126">
        <f t="shared" si="6"/>
        <v>24</v>
      </c>
      <c r="AP20" s="144">
        <f t="shared" si="7"/>
        <v>70</v>
      </c>
      <c r="AQ20" s="104">
        <f t="shared" si="8"/>
        <v>4</v>
      </c>
      <c r="AR20" s="105">
        <f t="shared" si="9"/>
        <v>1</v>
      </c>
      <c r="AS20" s="66">
        <v>42</v>
      </c>
      <c r="AT20" s="67">
        <v>35</v>
      </c>
      <c r="AU20" s="68" t="str">
        <f t="shared" si="10"/>
        <v>пятница</v>
      </c>
      <c r="AV20" s="68" t="str">
        <f t="shared" si="11"/>
        <v>пятница</v>
      </c>
      <c r="AW20" s="68" t="str">
        <f t="shared" si="12"/>
        <v>пятница</v>
      </c>
      <c r="AX20" s="106">
        <v>4</v>
      </c>
      <c r="AY20" s="70" t="str">
        <f t="shared" si="13"/>
        <v>7-8</v>
      </c>
      <c r="AZ20" s="71">
        <v>211</v>
      </c>
      <c r="BA20" s="107" t="str">
        <f t="shared" si="14"/>
        <v>107,111</v>
      </c>
      <c r="BB20" s="107" t="str">
        <f t="shared" si="14"/>
        <v>9,00-11,00</v>
      </c>
      <c r="BC20" s="108">
        <f t="shared" si="15"/>
        <v>6</v>
      </c>
      <c r="BD20" s="109">
        <f>BD19</f>
        <v>40</v>
      </c>
      <c r="BE20" s="109">
        <f>BE18</f>
        <v>41</v>
      </c>
      <c r="BF20" s="77"/>
      <c r="BG20" s="77"/>
      <c r="BH20" s="78"/>
    </row>
    <row r="21" spans="1:60" ht="60.75" customHeight="1" thickBot="1" x14ac:dyDescent="0.25">
      <c r="A21" s="145">
        <v>8</v>
      </c>
      <c r="B21" s="146" t="s">
        <v>67</v>
      </c>
      <c r="C21" s="130" t="s">
        <v>46</v>
      </c>
      <c r="D21" s="139" t="s">
        <v>66</v>
      </c>
      <c r="E21" s="131">
        <v>4</v>
      </c>
      <c r="F21" s="131">
        <v>1</v>
      </c>
      <c r="G21" s="47">
        <v>45202</v>
      </c>
      <c r="H21" s="48" t="s">
        <v>57</v>
      </c>
      <c r="I21" s="85">
        <v>601</v>
      </c>
      <c r="J21" s="85">
        <f>$AU$6</f>
        <v>6</v>
      </c>
      <c r="K21" s="476" t="s">
        <v>49</v>
      </c>
      <c r="L21" s="477"/>
      <c r="M21" s="478"/>
      <c r="N21" s="133">
        <v>6</v>
      </c>
      <c r="O21" s="133">
        <f t="shared" si="16"/>
        <v>8</v>
      </c>
      <c r="P21" s="133">
        <f t="shared" si="1"/>
        <v>3</v>
      </c>
      <c r="Q21" s="134">
        <f t="shared" si="2"/>
        <v>23</v>
      </c>
      <c r="R21" s="135"/>
      <c r="S21" s="53">
        <v>45237</v>
      </c>
      <c r="T21" s="93" t="str">
        <f>H21</f>
        <v xml:space="preserve"> 5-6</v>
      </c>
      <c r="U21" s="93">
        <f>I21</f>
        <v>601</v>
      </c>
      <c r="V21" s="93">
        <f>J21</f>
        <v>6</v>
      </c>
      <c r="W21" s="452" t="s">
        <v>209</v>
      </c>
      <c r="X21" s="453"/>
      <c r="Y21" s="454"/>
      <c r="Z21" s="93">
        <f t="shared" si="17"/>
        <v>6</v>
      </c>
      <c r="AA21" s="147">
        <f t="shared" si="18"/>
        <v>8</v>
      </c>
      <c r="AB21" s="147">
        <f t="shared" si="4"/>
        <v>3</v>
      </c>
      <c r="AC21" s="148">
        <f t="shared" si="5"/>
        <v>23</v>
      </c>
      <c r="AD21" s="135"/>
      <c r="AE21" s="149">
        <v>45272</v>
      </c>
      <c r="AF21" s="150" t="str">
        <f t="shared" si="19"/>
        <v xml:space="preserve"> 5-6</v>
      </c>
      <c r="AG21" s="150">
        <f t="shared" si="19"/>
        <v>601</v>
      </c>
      <c r="AH21" s="150">
        <f t="shared" si="19"/>
        <v>6</v>
      </c>
      <c r="AI21" s="443" t="s">
        <v>210</v>
      </c>
      <c r="AJ21" s="444"/>
      <c r="AK21" s="445"/>
      <c r="AL21" s="150">
        <f t="shared" si="20"/>
        <v>6</v>
      </c>
      <c r="AM21" s="151">
        <f t="shared" si="21"/>
        <v>8</v>
      </c>
      <c r="AN21" s="151">
        <f t="shared" si="22"/>
        <v>4</v>
      </c>
      <c r="AO21" s="152">
        <f t="shared" si="6"/>
        <v>24</v>
      </c>
      <c r="AP21" s="144">
        <f t="shared" si="7"/>
        <v>70</v>
      </c>
      <c r="AQ21" s="153">
        <f t="shared" si="8"/>
        <v>4</v>
      </c>
      <c r="AR21" s="105">
        <f t="shared" si="9"/>
        <v>1</v>
      </c>
      <c r="AS21" s="66"/>
      <c r="AT21" s="67"/>
      <c r="AU21" s="68"/>
      <c r="AV21" s="68"/>
      <c r="AW21" s="68"/>
      <c r="AX21" s="106"/>
      <c r="AY21" s="70"/>
      <c r="AZ21" s="71"/>
      <c r="BA21" s="107"/>
      <c r="BB21" s="107"/>
      <c r="BC21" s="108"/>
      <c r="BD21" s="109"/>
      <c r="BE21" s="109"/>
      <c r="BF21" s="77"/>
      <c r="BG21" s="77"/>
      <c r="BH21" s="78"/>
    </row>
    <row r="22" spans="1:60" ht="56.25" customHeight="1" thickBot="1" x14ac:dyDescent="0.25">
      <c r="A22" s="110">
        <v>9</v>
      </c>
      <c r="B22" s="129" t="s">
        <v>68</v>
      </c>
      <c r="C22" s="111" t="s">
        <v>46</v>
      </c>
      <c r="D22" s="139" t="s">
        <v>69</v>
      </c>
      <c r="E22" s="113">
        <v>4</v>
      </c>
      <c r="F22" s="113">
        <v>1</v>
      </c>
      <c r="G22" s="154">
        <v>45205</v>
      </c>
      <c r="H22" s="48" t="s">
        <v>48</v>
      </c>
      <c r="I22" s="115">
        <v>601</v>
      </c>
      <c r="J22" s="115">
        <f>$AU$6</f>
        <v>6</v>
      </c>
      <c r="K22" s="449" t="s">
        <v>49</v>
      </c>
      <c r="L22" s="450"/>
      <c r="M22" s="451"/>
      <c r="N22" s="88">
        <f>BC22</f>
        <v>6</v>
      </c>
      <c r="O22" s="88">
        <f t="shared" si="16"/>
        <v>8</v>
      </c>
      <c r="P22" s="88">
        <f t="shared" si="1"/>
        <v>3</v>
      </c>
      <c r="Q22" s="117">
        <f t="shared" si="2"/>
        <v>23</v>
      </c>
      <c r="R22" s="118"/>
      <c r="S22" s="136">
        <v>45240</v>
      </c>
      <c r="T22" s="119" t="str">
        <f>H22</f>
        <v xml:space="preserve"> 3-4</v>
      </c>
      <c r="U22" s="119">
        <f>I22</f>
        <v>601</v>
      </c>
      <c r="V22" s="119">
        <f>J22</f>
        <v>6</v>
      </c>
      <c r="W22" s="452" t="s">
        <v>209</v>
      </c>
      <c r="X22" s="453"/>
      <c r="Y22" s="454"/>
      <c r="Z22" s="119">
        <f t="shared" si="17"/>
        <v>6</v>
      </c>
      <c r="AA22" s="120">
        <f t="shared" si="18"/>
        <v>8</v>
      </c>
      <c r="AB22" s="120">
        <f t="shared" si="4"/>
        <v>3</v>
      </c>
      <c r="AC22" s="121">
        <f t="shared" si="5"/>
        <v>23</v>
      </c>
      <c r="AD22" s="118"/>
      <c r="AE22" s="138">
        <v>45275</v>
      </c>
      <c r="AF22" s="124" t="str">
        <f t="shared" si="19"/>
        <v xml:space="preserve"> 3-4</v>
      </c>
      <c r="AG22" s="124">
        <f t="shared" si="19"/>
        <v>601</v>
      </c>
      <c r="AH22" s="124">
        <f t="shared" si="19"/>
        <v>6</v>
      </c>
      <c r="AI22" s="443" t="s">
        <v>210</v>
      </c>
      <c r="AJ22" s="444"/>
      <c r="AK22" s="445"/>
      <c r="AL22" s="124">
        <f t="shared" si="20"/>
        <v>6</v>
      </c>
      <c r="AM22" s="125">
        <f t="shared" si="21"/>
        <v>8</v>
      </c>
      <c r="AN22" s="125">
        <f t="shared" si="22"/>
        <v>4</v>
      </c>
      <c r="AO22" s="126">
        <f t="shared" si="6"/>
        <v>24</v>
      </c>
      <c r="AP22" s="127">
        <f t="shared" si="7"/>
        <v>70</v>
      </c>
      <c r="AQ22" s="155">
        <f t="shared" si="8"/>
        <v>4</v>
      </c>
      <c r="AR22" s="156">
        <f t="shared" si="9"/>
        <v>1</v>
      </c>
      <c r="AS22" s="66">
        <v>42</v>
      </c>
      <c r="AT22" s="67">
        <v>35</v>
      </c>
      <c r="AU22" s="68" t="str">
        <f>TEXT(G22, "ДДДДДДД")</f>
        <v>пятница</v>
      </c>
      <c r="AV22" s="68" t="str">
        <f>TEXT(S22, "ДДДДДДД")</f>
        <v>пятница</v>
      </c>
      <c r="AW22" s="68" t="str">
        <f>TEXT(AE22, "ДДДДДДД")</f>
        <v>пятница</v>
      </c>
      <c r="AX22" s="106">
        <v>4</v>
      </c>
      <c r="AY22" s="70" t="str">
        <f>IF(AX22=3, "5-6", IF(AX22=4, "7-8", "9-10"))</f>
        <v>7-8</v>
      </c>
      <c r="AZ22" s="71">
        <v>211</v>
      </c>
      <c r="BA22" s="107" t="str">
        <f>BA20</f>
        <v>107,111</v>
      </c>
      <c r="BB22" s="107" t="str">
        <f>BB20</f>
        <v>9,00-11,00</v>
      </c>
      <c r="BC22" s="108">
        <f>$BC$14</f>
        <v>6</v>
      </c>
      <c r="BD22" s="109">
        <f>BD20</f>
        <v>40</v>
      </c>
      <c r="BE22" s="109">
        <f>BE19</f>
        <v>41</v>
      </c>
      <c r="BF22" s="77"/>
      <c r="BG22" s="77"/>
      <c r="BH22" s="78"/>
    </row>
    <row r="23" spans="1:60" ht="47.25" customHeight="1" thickBot="1" x14ac:dyDescent="0.25">
      <c r="A23" s="458" t="s">
        <v>70</v>
      </c>
      <c r="B23" s="459"/>
      <c r="C23" s="459"/>
      <c r="D23" s="459"/>
      <c r="E23" s="459"/>
      <c r="F23" s="459"/>
      <c r="G23" s="459"/>
      <c r="H23" s="459"/>
      <c r="I23" s="459"/>
      <c r="J23" s="459"/>
      <c r="K23" s="459"/>
      <c r="L23" s="459"/>
      <c r="M23" s="459"/>
      <c r="N23" s="459"/>
      <c r="O23" s="459"/>
      <c r="P23" s="459"/>
      <c r="Q23" s="459"/>
      <c r="R23" s="459"/>
      <c r="S23" s="459"/>
      <c r="T23" s="459"/>
      <c r="U23" s="459"/>
      <c r="V23" s="459"/>
      <c r="W23" s="459"/>
      <c r="X23" s="459"/>
      <c r="Y23" s="459"/>
      <c r="Z23" s="459"/>
      <c r="AA23" s="459"/>
      <c r="AB23" s="459"/>
      <c r="AC23" s="459"/>
      <c r="AD23" s="459"/>
      <c r="AE23" s="459"/>
      <c r="AF23" s="459"/>
      <c r="AG23" s="459"/>
      <c r="AH23" s="459"/>
      <c r="AI23" s="459"/>
      <c r="AJ23" s="459"/>
      <c r="AK23" s="459"/>
      <c r="AL23" s="459"/>
      <c r="AM23" s="459"/>
      <c r="AN23" s="459"/>
      <c r="AO23" s="459"/>
      <c r="AP23" s="460"/>
      <c r="AQ23" s="153"/>
      <c r="AR23" s="157"/>
      <c r="AS23" s="66"/>
      <c r="AT23" s="67"/>
      <c r="AU23" s="68"/>
      <c r="AV23" s="68"/>
      <c r="AW23" s="68"/>
      <c r="AX23" s="158"/>
      <c r="AY23" s="159"/>
      <c r="AZ23" s="160"/>
      <c r="BA23" s="107"/>
      <c r="BB23" s="107"/>
      <c r="BC23" s="161"/>
      <c r="BD23" s="109"/>
      <c r="BE23" s="109"/>
      <c r="BF23" s="77"/>
      <c r="BG23" s="77"/>
      <c r="BH23" s="78"/>
    </row>
    <row r="24" spans="1:60" ht="69.599999999999994" customHeight="1" x14ac:dyDescent="0.2">
      <c r="A24" s="42">
        <v>1</v>
      </c>
      <c r="B24" s="162" t="s">
        <v>71</v>
      </c>
      <c r="C24" s="163" t="s">
        <v>46</v>
      </c>
      <c r="D24" s="45" t="s">
        <v>73</v>
      </c>
      <c r="E24" s="46">
        <v>3</v>
      </c>
      <c r="F24" s="46">
        <v>1</v>
      </c>
      <c r="G24" s="47">
        <v>45208</v>
      </c>
      <c r="H24" s="137" t="s">
        <v>61</v>
      </c>
      <c r="I24" s="164">
        <v>503</v>
      </c>
      <c r="J24" s="49">
        <f>$AU$6</f>
        <v>6</v>
      </c>
      <c r="K24" s="449" t="s">
        <v>74</v>
      </c>
      <c r="L24" s="450"/>
      <c r="M24" s="451"/>
      <c r="N24" s="165">
        <f t="shared" ref="N24:N30" si="23">BC24</f>
        <v>6</v>
      </c>
      <c r="O24" s="165">
        <f>$AV$6</f>
        <v>8</v>
      </c>
      <c r="P24" s="165">
        <f t="shared" ref="P24:P33" si="24">$AW$6</f>
        <v>3</v>
      </c>
      <c r="Q24" s="166">
        <f t="shared" ref="Q24:Q41" si="25">SUM(N24:P24)+J24</f>
        <v>23</v>
      </c>
      <c r="R24" s="167"/>
      <c r="S24" s="168">
        <v>45250</v>
      </c>
      <c r="T24" s="169" t="str">
        <f>H24</f>
        <v xml:space="preserve"> 1-2</v>
      </c>
      <c r="U24" s="169">
        <f>I24</f>
        <v>503</v>
      </c>
      <c r="V24" s="169">
        <f>J24</f>
        <v>6</v>
      </c>
      <c r="W24" s="455" t="s">
        <v>212</v>
      </c>
      <c r="X24" s="456"/>
      <c r="Y24" s="457"/>
      <c r="Z24" s="170">
        <f>N24</f>
        <v>6</v>
      </c>
      <c r="AA24" s="171">
        <f>$AV$6</f>
        <v>8</v>
      </c>
      <c r="AB24" s="171">
        <f t="shared" ref="AB24:AB33" si="26">$AW$6</f>
        <v>3</v>
      </c>
      <c r="AC24" s="172">
        <f t="shared" ref="AC24:AC41" si="27">SUM(Z24:AB24)+V24</f>
        <v>23</v>
      </c>
      <c r="AD24" s="52"/>
      <c r="AE24" s="173">
        <v>45278</v>
      </c>
      <c r="AF24" s="174" t="str">
        <f>H24</f>
        <v xml:space="preserve"> 1-2</v>
      </c>
      <c r="AG24" s="175">
        <f>I24</f>
        <v>503</v>
      </c>
      <c r="AH24" s="175">
        <f>J24</f>
        <v>6</v>
      </c>
      <c r="AI24" s="446" t="s">
        <v>211</v>
      </c>
      <c r="AJ24" s="447"/>
      <c r="AK24" s="448"/>
      <c r="AL24" s="59">
        <f>Z24</f>
        <v>6</v>
      </c>
      <c r="AM24" s="61">
        <f>$AV$6</f>
        <v>8</v>
      </c>
      <c r="AN24" s="61">
        <f>$AW$6+1</f>
        <v>4</v>
      </c>
      <c r="AO24" s="62">
        <f t="shared" ref="AO24:AO41" si="28">SUM(AL24:AN24)+AH24</f>
        <v>24</v>
      </c>
      <c r="AP24" s="63">
        <f t="shared" ref="AP24:AP41" si="29">AO24+AC24+Q24</f>
        <v>70</v>
      </c>
      <c r="AQ24" s="64">
        <f t="shared" ref="AQ24:AR30" si="30">E24</f>
        <v>3</v>
      </c>
      <c r="AR24" s="65">
        <f t="shared" si="30"/>
        <v>1</v>
      </c>
      <c r="AS24" s="66">
        <v>42</v>
      </c>
      <c r="AT24" s="67">
        <v>48</v>
      </c>
      <c r="AU24" s="68" t="str">
        <f t="shared" ref="AU24:AU30" si="31">TEXT(G24, "ДДДДДДД")</f>
        <v>понедельник</v>
      </c>
      <c r="AV24" s="68" t="str">
        <f t="shared" ref="AV24:AV30" si="32">TEXT(S24, "ДДДДДДД")</f>
        <v>понедельник</v>
      </c>
      <c r="AW24" s="68" t="str">
        <f t="shared" ref="AW24:AW30" si="33">TEXT(AE24, "ДДДДДДД")</f>
        <v>понедельник</v>
      </c>
      <c r="AX24" s="69">
        <v>4</v>
      </c>
      <c r="AY24" s="70" t="str">
        <f t="shared" ref="AY24:AY30" si="34">IF(AX24=3, "5-6", IF(AX24=4, "7-8", "9-10"))</f>
        <v>7-8</v>
      </c>
      <c r="AZ24" s="71">
        <v>211</v>
      </c>
      <c r="BA24" s="72" t="s">
        <v>50</v>
      </c>
      <c r="BB24" s="73" t="s">
        <v>51</v>
      </c>
      <c r="BC24" s="74">
        <v>6</v>
      </c>
      <c r="BD24" s="75">
        <v>40</v>
      </c>
      <c r="BE24" s="76">
        <v>41</v>
      </c>
      <c r="BF24" s="77"/>
      <c r="BG24" s="77"/>
      <c r="BH24" s="78"/>
    </row>
    <row r="25" spans="1:60" ht="36" customHeight="1" x14ac:dyDescent="0.2">
      <c r="A25" s="128">
        <v>2</v>
      </c>
      <c r="B25" s="176" t="s">
        <v>75</v>
      </c>
      <c r="C25" s="177" t="s">
        <v>72</v>
      </c>
      <c r="D25" s="82" t="s">
        <v>76</v>
      </c>
      <c r="E25" s="131">
        <v>3</v>
      </c>
      <c r="F25" s="131">
        <v>1</v>
      </c>
      <c r="G25" s="84">
        <v>45201</v>
      </c>
      <c r="H25" s="48" t="s">
        <v>48</v>
      </c>
      <c r="I25" s="86">
        <v>503</v>
      </c>
      <c r="J25" s="86">
        <f>$AU$6</f>
        <v>6</v>
      </c>
      <c r="K25" s="449" t="s">
        <v>74</v>
      </c>
      <c r="L25" s="450"/>
      <c r="M25" s="451"/>
      <c r="N25" s="88">
        <f t="shared" si="23"/>
        <v>6</v>
      </c>
      <c r="O25" s="89">
        <v>8</v>
      </c>
      <c r="P25" s="89">
        <f t="shared" si="24"/>
        <v>3</v>
      </c>
      <c r="Q25" s="90">
        <f t="shared" si="25"/>
        <v>23</v>
      </c>
      <c r="R25" s="91"/>
      <c r="S25" s="141">
        <v>45243</v>
      </c>
      <c r="T25" s="119" t="str">
        <f t="shared" ref="T25:T33" si="35">H25</f>
        <v xml:space="preserve"> 3-4</v>
      </c>
      <c r="U25" s="86">
        <v>503</v>
      </c>
      <c r="V25" s="94">
        <f t="shared" ref="V25:V33" si="36">J25</f>
        <v>6</v>
      </c>
      <c r="W25" s="455" t="s">
        <v>212</v>
      </c>
      <c r="X25" s="456"/>
      <c r="Y25" s="457"/>
      <c r="Z25" s="95">
        <v>6</v>
      </c>
      <c r="AA25" s="96">
        <v>8</v>
      </c>
      <c r="AB25" s="96">
        <f t="shared" si="26"/>
        <v>3</v>
      </c>
      <c r="AC25" s="97">
        <f t="shared" si="27"/>
        <v>23</v>
      </c>
      <c r="AD25" s="96"/>
      <c r="AE25" s="143">
        <v>45278</v>
      </c>
      <c r="AF25" s="119" t="str">
        <f>T25</f>
        <v xml:space="preserve"> 3-4</v>
      </c>
      <c r="AG25" s="86">
        <v>503</v>
      </c>
      <c r="AH25" s="99">
        <f>$AU$6</f>
        <v>6</v>
      </c>
      <c r="AI25" s="446" t="s">
        <v>211</v>
      </c>
      <c r="AJ25" s="447"/>
      <c r="AK25" s="448"/>
      <c r="AL25" s="100">
        <v>6</v>
      </c>
      <c r="AM25" s="101">
        <v>8</v>
      </c>
      <c r="AN25" s="101">
        <v>4</v>
      </c>
      <c r="AO25" s="102">
        <f t="shared" si="28"/>
        <v>24</v>
      </c>
      <c r="AP25" s="103">
        <f t="shared" si="29"/>
        <v>70</v>
      </c>
      <c r="AQ25" s="104">
        <f t="shared" si="30"/>
        <v>3</v>
      </c>
      <c r="AR25" s="105">
        <f t="shared" si="30"/>
        <v>1</v>
      </c>
      <c r="AS25" s="66">
        <v>42</v>
      </c>
      <c r="AT25" s="67">
        <v>48</v>
      </c>
      <c r="AU25" s="68" t="str">
        <f t="shared" si="31"/>
        <v>понедельник</v>
      </c>
      <c r="AV25" s="68" t="str">
        <f t="shared" si="32"/>
        <v>понедельник</v>
      </c>
      <c r="AW25" s="68" t="str">
        <f t="shared" si="33"/>
        <v>понедельник</v>
      </c>
      <c r="AX25" s="106">
        <v>4</v>
      </c>
      <c r="AY25" s="70" t="str">
        <f t="shared" si="34"/>
        <v>7-8</v>
      </c>
      <c r="AZ25" s="71">
        <v>211</v>
      </c>
      <c r="BA25" s="107" t="str">
        <f t="shared" ref="BA25:BB30" si="37">BA24</f>
        <v>107,111</v>
      </c>
      <c r="BB25" s="107" t="str">
        <f t="shared" si="37"/>
        <v>9,00-11,00</v>
      </c>
      <c r="BC25" s="108">
        <f t="shared" ref="BC25:BC30" si="38">$BC$14</f>
        <v>6</v>
      </c>
      <c r="BD25" s="109">
        <f>BD24</f>
        <v>40</v>
      </c>
      <c r="BE25" s="109">
        <f>BE24</f>
        <v>41</v>
      </c>
      <c r="BF25" s="77"/>
      <c r="BG25" s="77"/>
      <c r="BH25" s="78"/>
    </row>
    <row r="26" spans="1:60" ht="86.25" customHeight="1" x14ac:dyDescent="0.2">
      <c r="A26" s="110">
        <v>3</v>
      </c>
      <c r="B26" s="176" t="s">
        <v>77</v>
      </c>
      <c r="C26" s="177" t="s">
        <v>46</v>
      </c>
      <c r="D26" s="112" t="s">
        <v>78</v>
      </c>
      <c r="E26" s="113">
        <v>3</v>
      </c>
      <c r="F26" s="113">
        <v>1</v>
      </c>
      <c r="G26" s="114">
        <v>45202</v>
      </c>
      <c r="H26" s="48" t="s">
        <v>57</v>
      </c>
      <c r="I26" s="178">
        <v>503</v>
      </c>
      <c r="J26" s="115">
        <f>$AU$6</f>
        <v>6</v>
      </c>
      <c r="K26" s="449" t="s">
        <v>74</v>
      </c>
      <c r="L26" s="450"/>
      <c r="M26" s="451"/>
      <c r="N26" s="179">
        <f t="shared" si="23"/>
        <v>6</v>
      </c>
      <c r="O26" s="179">
        <f t="shared" ref="O26:O33" si="39">$AV$6</f>
        <v>8</v>
      </c>
      <c r="P26" s="179">
        <f t="shared" si="24"/>
        <v>3</v>
      </c>
      <c r="Q26" s="180">
        <f t="shared" si="25"/>
        <v>23</v>
      </c>
      <c r="R26" s="181"/>
      <c r="S26" s="136">
        <v>45244</v>
      </c>
      <c r="T26" s="182" t="str">
        <f t="shared" si="35"/>
        <v xml:space="preserve"> 5-6</v>
      </c>
      <c r="U26" s="182">
        <f>I26</f>
        <v>503</v>
      </c>
      <c r="V26" s="182">
        <f t="shared" si="36"/>
        <v>6</v>
      </c>
      <c r="W26" s="455" t="s">
        <v>212</v>
      </c>
      <c r="X26" s="456"/>
      <c r="Y26" s="457"/>
      <c r="Z26" s="183">
        <f t="shared" ref="Z26:Z33" si="40">N26</f>
        <v>6</v>
      </c>
      <c r="AA26" s="184">
        <f t="shared" ref="AA26:AA33" si="41">$AV$6</f>
        <v>8</v>
      </c>
      <c r="AB26" s="184">
        <f t="shared" si="26"/>
        <v>3</v>
      </c>
      <c r="AC26" s="185">
        <f t="shared" si="27"/>
        <v>23</v>
      </c>
      <c r="AD26" s="118"/>
      <c r="AE26" s="138">
        <v>45286</v>
      </c>
      <c r="AF26" s="186" t="str">
        <f t="shared" ref="AF26:AH33" si="42">H26</f>
        <v xml:space="preserve"> 5-6</v>
      </c>
      <c r="AG26" s="187">
        <f t="shared" si="42"/>
        <v>503</v>
      </c>
      <c r="AH26" s="187">
        <f t="shared" si="42"/>
        <v>6</v>
      </c>
      <c r="AI26" s="446" t="s">
        <v>211</v>
      </c>
      <c r="AJ26" s="447"/>
      <c r="AK26" s="448"/>
      <c r="AL26" s="124">
        <f t="shared" ref="AL26:AL33" si="43">Z26</f>
        <v>6</v>
      </c>
      <c r="AM26" s="125">
        <f t="shared" ref="AM26:AM33" si="44">$AV$6</f>
        <v>8</v>
      </c>
      <c r="AN26" s="125">
        <f t="shared" ref="AN26:AN41" si="45">$AW$6+1</f>
        <v>4</v>
      </c>
      <c r="AO26" s="126">
        <f t="shared" si="28"/>
        <v>24</v>
      </c>
      <c r="AP26" s="127">
        <f t="shared" si="29"/>
        <v>70</v>
      </c>
      <c r="AQ26" s="104">
        <f t="shared" si="30"/>
        <v>3</v>
      </c>
      <c r="AR26" s="105">
        <f t="shared" si="30"/>
        <v>1</v>
      </c>
      <c r="AS26" s="66">
        <v>42</v>
      </c>
      <c r="AT26" s="67">
        <v>35</v>
      </c>
      <c r="AU26" s="68" t="str">
        <f t="shared" si="31"/>
        <v>вторник</v>
      </c>
      <c r="AV26" s="68" t="str">
        <f t="shared" si="32"/>
        <v>вторник</v>
      </c>
      <c r="AW26" s="68" t="str">
        <f t="shared" si="33"/>
        <v>вторник</v>
      </c>
      <c r="AX26" s="106">
        <v>4</v>
      </c>
      <c r="AY26" s="70" t="str">
        <f t="shared" si="34"/>
        <v>7-8</v>
      </c>
      <c r="AZ26" s="71">
        <v>211</v>
      </c>
      <c r="BA26" s="107" t="str">
        <f t="shared" si="37"/>
        <v>107,111</v>
      </c>
      <c r="BB26" s="107" t="str">
        <f t="shared" si="37"/>
        <v>9,00-11,00</v>
      </c>
      <c r="BC26" s="108">
        <f t="shared" si="38"/>
        <v>6</v>
      </c>
      <c r="BD26" s="109">
        <f>BD25</f>
        <v>40</v>
      </c>
      <c r="BE26" s="109">
        <f>BE24</f>
        <v>41</v>
      </c>
      <c r="BF26" s="77"/>
      <c r="BG26" s="77"/>
      <c r="BH26" s="78"/>
    </row>
    <row r="27" spans="1:60" ht="36.75" customHeight="1" x14ac:dyDescent="0.2">
      <c r="A27" s="128">
        <v>4</v>
      </c>
      <c r="B27" s="176" t="s">
        <v>79</v>
      </c>
      <c r="C27" s="177" t="s">
        <v>46</v>
      </c>
      <c r="D27" s="82" t="s">
        <v>80</v>
      </c>
      <c r="E27" s="131">
        <v>3</v>
      </c>
      <c r="F27" s="131">
        <v>1</v>
      </c>
      <c r="G27" s="132">
        <v>45203</v>
      </c>
      <c r="H27" s="137" t="s">
        <v>61</v>
      </c>
      <c r="I27" s="85">
        <v>503</v>
      </c>
      <c r="J27" s="85">
        <f>$AU$6</f>
        <v>6</v>
      </c>
      <c r="K27" s="449" t="s">
        <v>74</v>
      </c>
      <c r="L27" s="450"/>
      <c r="M27" s="451"/>
      <c r="N27" s="133">
        <f t="shared" si="23"/>
        <v>6</v>
      </c>
      <c r="O27" s="133">
        <f t="shared" si="39"/>
        <v>8</v>
      </c>
      <c r="P27" s="133">
        <f t="shared" si="24"/>
        <v>3</v>
      </c>
      <c r="Q27" s="134">
        <f t="shared" si="25"/>
        <v>23</v>
      </c>
      <c r="R27" s="135"/>
      <c r="S27" s="189">
        <v>45245</v>
      </c>
      <c r="T27" s="93" t="str">
        <f t="shared" si="35"/>
        <v xml:space="preserve"> 1-2</v>
      </c>
      <c r="U27" s="93">
        <f>I27</f>
        <v>503</v>
      </c>
      <c r="V27" s="93">
        <f t="shared" si="36"/>
        <v>6</v>
      </c>
      <c r="W27" s="455" t="s">
        <v>212</v>
      </c>
      <c r="X27" s="456"/>
      <c r="Y27" s="457"/>
      <c r="Z27" s="54">
        <f t="shared" si="40"/>
        <v>6</v>
      </c>
      <c r="AA27" s="55">
        <f t="shared" si="41"/>
        <v>8</v>
      </c>
      <c r="AB27" s="55">
        <f t="shared" si="26"/>
        <v>3</v>
      </c>
      <c r="AC27" s="56">
        <f t="shared" si="27"/>
        <v>23</v>
      </c>
      <c r="AD27" s="52"/>
      <c r="AE27" s="190">
        <v>45280</v>
      </c>
      <c r="AF27" s="58" t="str">
        <f t="shared" si="42"/>
        <v xml:space="preserve"> 1-2</v>
      </c>
      <c r="AG27" s="59">
        <f t="shared" si="42"/>
        <v>503</v>
      </c>
      <c r="AH27" s="59">
        <f t="shared" si="42"/>
        <v>6</v>
      </c>
      <c r="AI27" s="446" t="s">
        <v>211</v>
      </c>
      <c r="AJ27" s="447"/>
      <c r="AK27" s="448"/>
      <c r="AL27" s="59">
        <f t="shared" si="43"/>
        <v>6</v>
      </c>
      <c r="AM27" s="61">
        <f t="shared" si="44"/>
        <v>8</v>
      </c>
      <c r="AN27" s="61">
        <f t="shared" si="45"/>
        <v>4</v>
      </c>
      <c r="AO27" s="62">
        <f t="shared" si="28"/>
        <v>24</v>
      </c>
      <c r="AP27" s="63">
        <f t="shared" si="29"/>
        <v>70</v>
      </c>
      <c r="AQ27" s="104">
        <f t="shared" si="30"/>
        <v>3</v>
      </c>
      <c r="AR27" s="105">
        <f t="shared" si="30"/>
        <v>1</v>
      </c>
      <c r="AS27" s="66">
        <v>42</v>
      </c>
      <c r="AT27" s="67">
        <v>35</v>
      </c>
      <c r="AU27" s="68" t="str">
        <f t="shared" si="31"/>
        <v>среда</v>
      </c>
      <c r="AV27" s="68" t="str">
        <f t="shared" si="32"/>
        <v>среда</v>
      </c>
      <c r="AW27" s="68" t="str">
        <f t="shared" si="33"/>
        <v>среда</v>
      </c>
      <c r="AX27" s="106">
        <v>5</v>
      </c>
      <c r="AY27" s="70" t="str">
        <f t="shared" si="34"/>
        <v>9-10</v>
      </c>
      <c r="AZ27" s="71">
        <v>211</v>
      </c>
      <c r="BA27" s="107" t="str">
        <f t="shared" si="37"/>
        <v>107,111</v>
      </c>
      <c r="BB27" s="107" t="str">
        <f t="shared" si="37"/>
        <v>9,00-11,00</v>
      </c>
      <c r="BC27" s="108">
        <f t="shared" si="38"/>
        <v>6</v>
      </c>
      <c r="BD27" s="109">
        <f>BD26</f>
        <v>40</v>
      </c>
      <c r="BE27" s="109">
        <f>BE25</f>
        <v>41</v>
      </c>
      <c r="BF27" s="77"/>
      <c r="BG27" s="77"/>
      <c r="BH27" s="78"/>
    </row>
    <row r="28" spans="1:60" ht="61.5" customHeight="1" x14ac:dyDescent="0.2">
      <c r="A28" s="110">
        <v>5</v>
      </c>
      <c r="B28" s="176" t="s">
        <v>81</v>
      </c>
      <c r="C28" s="188" t="s">
        <v>63</v>
      </c>
      <c r="D28" s="112" t="s">
        <v>78</v>
      </c>
      <c r="E28" s="113">
        <v>3</v>
      </c>
      <c r="F28" s="113">
        <v>1</v>
      </c>
      <c r="G28" s="114">
        <v>45202</v>
      </c>
      <c r="H28" s="48" t="s">
        <v>48</v>
      </c>
      <c r="I28" s="115">
        <v>503</v>
      </c>
      <c r="J28" s="115">
        <f>$AU$6</f>
        <v>6</v>
      </c>
      <c r="K28" s="449" t="s">
        <v>74</v>
      </c>
      <c r="L28" s="450"/>
      <c r="M28" s="451"/>
      <c r="N28" s="88">
        <f t="shared" si="23"/>
        <v>6</v>
      </c>
      <c r="O28" s="88">
        <f t="shared" si="39"/>
        <v>8</v>
      </c>
      <c r="P28" s="88">
        <f t="shared" si="24"/>
        <v>3</v>
      </c>
      <c r="Q28" s="117">
        <f t="shared" si="25"/>
        <v>23</v>
      </c>
      <c r="R28" s="118"/>
      <c r="S28" s="136">
        <v>45244</v>
      </c>
      <c r="T28" s="119" t="str">
        <f t="shared" si="35"/>
        <v xml:space="preserve"> 3-4</v>
      </c>
      <c r="U28" s="119">
        <v>201</v>
      </c>
      <c r="V28" s="119">
        <f t="shared" si="36"/>
        <v>6</v>
      </c>
      <c r="W28" s="455" t="s">
        <v>212</v>
      </c>
      <c r="X28" s="456"/>
      <c r="Y28" s="457"/>
      <c r="Z28" s="119">
        <f t="shared" si="40"/>
        <v>6</v>
      </c>
      <c r="AA28" s="120">
        <f t="shared" si="41"/>
        <v>8</v>
      </c>
      <c r="AB28" s="120">
        <f t="shared" si="26"/>
        <v>3</v>
      </c>
      <c r="AC28" s="121">
        <f t="shared" si="27"/>
        <v>23</v>
      </c>
      <c r="AD28" s="118"/>
      <c r="AE28" s="138">
        <v>45279</v>
      </c>
      <c r="AF28" s="124" t="str">
        <f t="shared" si="42"/>
        <v xml:space="preserve"> 3-4</v>
      </c>
      <c r="AG28" s="124">
        <f t="shared" si="42"/>
        <v>503</v>
      </c>
      <c r="AH28" s="124">
        <f t="shared" si="42"/>
        <v>6</v>
      </c>
      <c r="AI28" s="446" t="s">
        <v>211</v>
      </c>
      <c r="AJ28" s="447"/>
      <c r="AK28" s="448"/>
      <c r="AL28" s="124">
        <f t="shared" si="43"/>
        <v>6</v>
      </c>
      <c r="AM28" s="125">
        <f t="shared" si="44"/>
        <v>8</v>
      </c>
      <c r="AN28" s="125">
        <f t="shared" si="45"/>
        <v>4</v>
      </c>
      <c r="AO28" s="126">
        <f t="shared" si="28"/>
        <v>24</v>
      </c>
      <c r="AP28" s="127">
        <f t="shared" si="29"/>
        <v>70</v>
      </c>
      <c r="AQ28" s="104">
        <f t="shared" si="30"/>
        <v>3</v>
      </c>
      <c r="AR28" s="105">
        <f t="shared" si="30"/>
        <v>1</v>
      </c>
      <c r="AS28" s="66">
        <v>42</v>
      </c>
      <c r="AT28" s="67">
        <v>35</v>
      </c>
      <c r="AU28" s="68" t="str">
        <f t="shared" si="31"/>
        <v>вторник</v>
      </c>
      <c r="AV28" s="68" t="str">
        <f t="shared" si="32"/>
        <v>вторник</v>
      </c>
      <c r="AW28" s="68" t="str">
        <f t="shared" si="33"/>
        <v>вторник</v>
      </c>
      <c r="AX28" s="106">
        <v>5</v>
      </c>
      <c r="AY28" s="70" t="str">
        <f t="shared" si="34"/>
        <v>9-10</v>
      </c>
      <c r="AZ28" s="71">
        <v>211</v>
      </c>
      <c r="BA28" s="107" t="str">
        <f t="shared" si="37"/>
        <v>107,111</v>
      </c>
      <c r="BB28" s="107" t="str">
        <f t="shared" si="37"/>
        <v>9,00-11,00</v>
      </c>
      <c r="BC28" s="108">
        <f t="shared" si="38"/>
        <v>6</v>
      </c>
      <c r="BD28" s="109">
        <f>BD27</f>
        <v>40</v>
      </c>
      <c r="BE28" s="109">
        <f>BE26</f>
        <v>41</v>
      </c>
      <c r="BF28" s="77"/>
      <c r="BG28" s="77"/>
      <c r="BH28" s="78"/>
    </row>
    <row r="29" spans="1:60" ht="98.25" customHeight="1" x14ac:dyDescent="0.2">
      <c r="A29" s="128">
        <v>6</v>
      </c>
      <c r="B29" s="176" t="s">
        <v>82</v>
      </c>
      <c r="C29" s="177" t="s">
        <v>46</v>
      </c>
      <c r="D29" s="112" t="s">
        <v>83</v>
      </c>
      <c r="E29" s="131">
        <v>3</v>
      </c>
      <c r="F29" s="131">
        <v>1</v>
      </c>
      <c r="G29" s="132">
        <v>45204</v>
      </c>
      <c r="H29" s="137" t="s">
        <v>61</v>
      </c>
      <c r="I29" s="115">
        <v>107</v>
      </c>
      <c r="J29" s="115">
        <v>6</v>
      </c>
      <c r="K29" s="449" t="s">
        <v>74</v>
      </c>
      <c r="L29" s="450"/>
      <c r="M29" s="451"/>
      <c r="N29" s="88">
        <f t="shared" si="23"/>
        <v>6</v>
      </c>
      <c r="O29" s="88">
        <f t="shared" si="39"/>
        <v>8</v>
      </c>
      <c r="P29" s="88">
        <f t="shared" si="24"/>
        <v>3</v>
      </c>
      <c r="Q29" s="117">
        <f t="shared" si="25"/>
        <v>23</v>
      </c>
      <c r="R29" s="118"/>
      <c r="S29" s="136">
        <v>45246</v>
      </c>
      <c r="T29" s="119" t="str">
        <f t="shared" si="35"/>
        <v xml:space="preserve"> 1-2</v>
      </c>
      <c r="U29" s="119">
        <f>I29</f>
        <v>107</v>
      </c>
      <c r="V29" s="119">
        <f t="shared" si="36"/>
        <v>6</v>
      </c>
      <c r="W29" s="455" t="s">
        <v>212</v>
      </c>
      <c r="X29" s="456"/>
      <c r="Y29" s="457"/>
      <c r="Z29" s="119">
        <f t="shared" si="40"/>
        <v>6</v>
      </c>
      <c r="AA29" s="120">
        <f t="shared" si="41"/>
        <v>8</v>
      </c>
      <c r="AB29" s="120">
        <f t="shared" si="26"/>
        <v>3</v>
      </c>
      <c r="AC29" s="121">
        <f t="shared" si="27"/>
        <v>23</v>
      </c>
      <c r="AD29" s="118"/>
      <c r="AE29" s="138">
        <v>45281</v>
      </c>
      <c r="AF29" s="124" t="str">
        <f t="shared" si="42"/>
        <v xml:space="preserve"> 1-2</v>
      </c>
      <c r="AG29" s="124">
        <f t="shared" si="42"/>
        <v>107</v>
      </c>
      <c r="AH29" s="124">
        <f t="shared" si="42"/>
        <v>6</v>
      </c>
      <c r="AI29" s="446" t="s">
        <v>211</v>
      </c>
      <c r="AJ29" s="447"/>
      <c r="AK29" s="448"/>
      <c r="AL29" s="124">
        <f t="shared" si="43"/>
        <v>6</v>
      </c>
      <c r="AM29" s="125">
        <f t="shared" si="44"/>
        <v>8</v>
      </c>
      <c r="AN29" s="125">
        <f t="shared" si="45"/>
        <v>4</v>
      </c>
      <c r="AO29" s="126">
        <f t="shared" si="28"/>
        <v>24</v>
      </c>
      <c r="AP29" s="127">
        <f t="shared" si="29"/>
        <v>70</v>
      </c>
      <c r="AQ29" s="104">
        <f t="shared" si="30"/>
        <v>3</v>
      </c>
      <c r="AR29" s="105">
        <f t="shared" si="30"/>
        <v>1</v>
      </c>
      <c r="AS29" s="66">
        <v>42</v>
      </c>
      <c r="AT29" s="67">
        <v>35</v>
      </c>
      <c r="AU29" s="68" t="str">
        <f t="shared" si="31"/>
        <v>четверг</v>
      </c>
      <c r="AV29" s="68" t="str">
        <f t="shared" si="32"/>
        <v>четверг</v>
      </c>
      <c r="AW29" s="68" t="str">
        <f t="shared" si="33"/>
        <v>четверг</v>
      </c>
      <c r="AX29" s="106">
        <v>4</v>
      </c>
      <c r="AY29" s="70" t="str">
        <f t="shared" si="34"/>
        <v>7-8</v>
      </c>
      <c r="AZ29" s="71">
        <v>211</v>
      </c>
      <c r="BA29" s="107" t="str">
        <f t="shared" si="37"/>
        <v>107,111</v>
      </c>
      <c r="BB29" s="107" t="str">
        <f t="shared" si="37"/>
        <v>9,00-11,00</v>
      </c>
      <c r="BC29" s="108">
        <f t="shared" si="38"/>
        <v>6</v>
      </c>
      <c r="BD29" s="109">
        <f>BD28</f>
        <v>40</v>
      </c>
      <c r="BE29" s="109">
        <f>BE27</f>
        <v>41</v>
      </c>
      <c r="BF29" s="77"/>
      <c r="BG29" s="77"/>
      <c r="BH29" s="78"/>
    </row>
    <row r="30" spans="1:60" ht="57.75" customHeight="1" x14ac:dyDescent="0.2">
      <c r="A30" s="110">
        <v>7</v>
      </c>
      <c r="B30" s="176" t="s">
        <v>84</v>
      </c>
      <c r="C30" s="188" t="s">
        <v>46</v>
      </c>
      <c r="D30" s="112" t="s">
        <v>85</v>
      </c>
      <c r="E30" s="113">
        <v>3</v>
      </c>
      <c r="F30" s="113">
        <v>1</v>
      </c>
      <c r="G30" s="132">
        <v>45203</v>
      </c>
      <c r="H30" s="48" t="s">
        <v>48</v>
      </c>
      <c r="I30" s="115">
        <v>504</v>
      </c>
      <c r="J30" s="85">
        <f>$AU$6</f>
        <v>6</v>
      </c>
      <c r="K30" s="449" t="s">
        <v>74</v>
      </c>
      <c r="L30" s="450"/>
      <c r="M30" s="451"/>
      <c r="N30" s="133">
        <f t="shared" si="23"/>
        <v>6</v>
      </c>
      <c r="O30" s="133">
        <f t="shared" si="39"/>
        <v>8</v>
      </c>
      <c r="P30" s="133">
        <f t="shared" si="24"/>
        <v>3</v>
      </c>
      <c r="Q30" s="134">
        <f t="shared" si="25"/>
        <v>23</v>
      </c>
      <c r="R30" s="135"/>
      <c r="S30" s="189">
        <v>45245</v>
      </c>
      <c r="T30" s="93" t="str">
        <f t="shared" si="35"/>
        <v xml:space="preserve"> 3-4</v>
      </c>
      <c r="U30" s="93">
        <f>I30</f>
        <v>504</v>
      </c>
      <c r="V30" s="93">
        <f t="shared" si="36"/>
        <v>6</v>
      </c>
      <c r="W30" s="455" t="s">
        <v>212</v>
      </c>
      <c r="X30" s="456"/>
      <c r="Y30" s="457"/>
      <c r="Z30" s="93">
        <f t="shared" si="40"/>
        <v>6</v>
      </c>
      <c r="AA30" s="147">
        <f t="shared" si="41"/>
        <v>8</v>
      </c>
      <c r="AB30" s="147">
        <f t="shared" si="26"/>
        <v>3</v>
      </c>
      <c r="AC30" s="148">
        <f t="shared" si="27"/>
        <v>23</v>
      </c>
      <c r="AD30" s="135"/>
      <c r="AE30" s="190">
        <v>45280</v>
      </c>
      <c r="AF30" s="150" t="str">
        <f t="shared" si="42"/>
        <v xml:space="preserve"> 3-4</v>
      </c>
      <c r="AG30" s="150">
        <f t="shared" si="42"/>
        <v>504</v>
      </c>
      <c r="AH30" s="150">
        <f t="shared" si="42"/>
        <v>6</v>
      </c>
      <c r="AI30" s="446" t="s">
        <v>211</v>
      </c>
      <c r="AJ30" s="447"/>
      <c r="AK30" s="448"/>
      <c r="AL30" s="150">
        <f t="shared" si="43"/>
        <v>6</v>
      </c>
      <c r="AM30" s="151">
        <f t="shared" si="44"/>
        <v>8</v>
      </c>
      <c r="AN30" s="151">
        <f t="shared" si="45"/>
        <v>4</v>
      </c>
      <c r="AO30" s="152">
        <f t="shared" si="28"/>
        <v>24</v>
      </c>
      <c r="AP30" s="144">
        <f t="shared" si="29"/>
        <v>70</v>
      </c>
      <c r="AQ30" s="104">
        <f t="shared" si="30"/>
        <v>3</v>
      </c>
      <c r="AR30" s="105">
        <f t="shared" si="30"/>
        <v>1</v>
      </c>
      <c r="AS30" s="66">
        <v>42</v>
      </c>
      <c r="AT30" s="67">
        <v>35</v>
      </c>
      <c r="AU30" s="68" t="str">
        <f t="shared" si="31"/>
        <v>среда</v>
      </c>
      <c r="AV30" s="68" t="str">
        <f t="shared" si="32"/>
        <v>среда</v>
      </c>
      <c r="AW30" s="68" t="str">
        <f t="shared" si="33"/>
        <v>среда</v>
      </c>
      <c r="AX30" s="106">
        <v>4</v>
      </c>
      <c r="AY30" s="70" t="str">
        <f t="shared" si="34"/>
        <v>7-8</v>
      </c>
      <c r="AZ30" s="71">
        <v>211</v>
      </c>
      <c r="BA30" s="107" t="str">
        <f t="shared" si="37"/>
        <v>107,111</v>
      </c>
      <c r="BB30" s="107" t="str">
        <f t="shared" si="37"/>
        <v>9,00-11,00</v>
      </c>
      <c r="BC30" s="108">
        <f t="shared" si="38"/>
        <v>6</v>
      </c>
      <c r="BD30" s="109">
        <f>BD29</f>
        <v>40</v>
      </c>
      <c r="BE30" s="109">
        <f>BE28</f>
        <v>41</v>
      </c>
      <c r="BF30" s="77"/>
      <c r="BG30" s="77"/>
      <c r="BH30" s="78"/>
    </row>
    <row r="31" spans="1:60" ht="38.25" customHeight="1" x14ac:dyDescent="0.2">
      <c r="A31" s="42">
        <v>8</v>
      </c>
      <c r="B31" s="176" t="s">
        <v>86</v>
      </c>
      <c r="C31" s="188" t="s">
        <v>63</v>
      </c>
      <c r="D31" s="112" t="s">
        <v>87</v>
      </c>
      <c r="E31" s="131">
        <v>3</v>
      </c>
      <c r="F31" s="131">
        <v>1</v>
      </c>
      <c r="G31" s="154">
        <v>45211</v>
      </c>
      <c r="H31" s="137" t="s">
        <v>61</v>
      </c>
      <c r="I31" s="115">
        <v>504</v>
      </c>
      <c r="J31" s="115">
        <f>$AU$6</f>
        <v>6</v>
      </c>
      <c r="K31" s="449" t="s">
        <v>74</v>
      </c>
      <c r="L31" s="450"/>
      <c r="M31" s="451"/>
      <c r="N31" s="88">
        <v>6</v>
      </c>
      <c r="O31" s="88">
        <f t="shared" si="39"/>
        <v>8</v>
      </c>
      <c r="P31" s="88">
        <f t="shared" si="24"/>
        <v>3</v>
      </c>
      <c r="Q31" s="117">
        <f t="shared" si="25"/>
        <v>23</v>
      </c>
      <c r="R31" s="118"/>
      <c r="S31" s="136">
        <v>45239</v>
      </c>
      <c r="T31" s="119" t="str">
        <f t="shared" si="35"/>
        <v xml:space="preserve"> 1-2</v>
      </c>
      <c r="U31" s="119">
        <f>I31</f>
        <v>504</v>
      </c>
      <c r="V31" s="119">
        <f t="shared" si="36"/>
        <v>6</v>
      </c>
      <c r="W31" s="455" t="s">
        <v>212</v>
      </c>
      <c r="X31" s="456"/>
      <c r="Y31" s="457"/>
      <c r="Z31" s="119">
        <f t="shared" si="40"/>
        <v>6</v>
      </c>
      <c r="AA31" s="120">
        <f t="shared" si="41"/>
        <v>8</v>
      </c>
      <c r="AB31" s="120">
        <f t="shared" si="26"/>
        <v>3</v>
      </c>
      <c r="AC31" s="121">
        <f t="shared" si="27"/>
        <v>23</v>
      </c>
      <c r="AD31" s="118"/>
      <c r="AE31" s="138">
        <v>45274</v>
      </c>
      <c r="AF31" s="124" t="str">
        <f t="shared" si="42"/>
        <v xml:space="preserve"> 1-2</v>
      </c>
      <c r="AG31" s="124">
        <f t="shared" si="42"/>
        <v>504</v>
      </c>
      <c r="AH31" s="124">
        <f t="shared" si="42"/>
        <v>6</v>
      </c>
      <c r="AI31" s="446" t="s">
        <v>211</v>
      </c>
      <c r="AJ31" s="447"/>
      <c r="AK31" s="448"/>
      <c r="AL31" s="124">
        <f t="shared" si="43"/>
        <v>6</v>
      </c>
      <c r="AM31" s="125">
        <f t="shared" si="44"/>
        <v>8</v>
      </c>
      <c r="AN31" s="125">
        <f t="shared" si="45"/>
        <v>4</v>
      </c>
      <c r="AO31" s="126">
        <f t="shared" si="28"/>
        <v>24</v>
      </c>
      <c r="AP31" s="127">
        <f t="shared" si="29"/>
        <v>70</v>
      </c>
      <c r="AQ31" s="153"/>
      <c r="AR31" s="105"/>
      <c r="AS31" s="66"/>
      <c r="AT31" s="67"/>
      <c r="AU31" s="68"/>
      <c r="AV31" s="68"/>
      <c r="AW31" s="68"/>
      <c r="AX31" s="106"/>
      <c r="AY31" s="70"/>
      <c r="AZ31" s="71"/>
      <c r="BA31" s="107"/>
      <c r="BB31" s="107"/>
      <c r="BC31" s="108"/>
      <c r="BD31" s="109"/>
      <c r="BE31" s="109"/>
      <c r="BF31" s="77"/>
      <c r="BG31" s="77"/>
      <c r="BH31" s="78"/>
    </row>
    <row r="32" spans="1:60" ht="38.25" customHeight="1" x14ac:dyDescent="0.2">
      <c r="A32" s="191">
        <v>9</v>
      </c>
      <c r="B32" s="176" t="s">
        <v>88</v>
      </c>
      <c r="C32" s="188" t="s">
        <v>46</v>
      </c>
      <c r="D32" s="45" t="s">
        <v>89</v>
      </c>
      <c r="E32" s="113">
        <v>3</v>
      </c>
      <c r="F32" s="113">
        <v>1</v>
      </c>
      <c r="G32" s="192">
        <v>45212</v>
      </c>
      <c r="H32" s="137" t="s">
        <v>61</v>
      </c>
      <c r="I32" s="85">
        <v>504</v>
      </c>
      <c r="J32" s="85">
        <f>$AU$6</f>
        <v>6</v>
      </c>
      <c r="K32" s="449" t="s">
        <v>74</v>
      </c>
      <c r="L32" s="450"/>
      <c r="M32" s="451"/>
      <c r="N32" s="133">
        <v>6</v>
      </c>
      <c r="O32" s="133">
        <f t="shared" si="39"/>
        <v>8</v>
      </c>
      <c r="P32" s="133">
        <f t="shared" si="24"/>
        <v>3</v>
      </c>
      <c r="Q32" s="134">
        <f t="shared" si="25"/>
        <v>23</v>
      </c>
      <c r="R32" s="135"/>
      <c r="S32" s="136">
        <v>45240</v>
      </c>
      <c r="T32" s="93" t="str">
        <f t="shared" si="35"/>
        <v xml:space="preserve"> 1-2</v>
      </c>
      <c r="U32" s="93">
        <f>I32</f>
        <v>504</v>
      </c>
      <c r="V32" s="93">
        <f t="shared" si="36"/>
        <v>6</v>
      </c>
      <c r="W32" s="455" t="s">
        <v>212</v>
      </c>
      <c r="X32" s="456"/>
      <c r="Y32" s="457"/>
      <c r="Z32" s="93">
        <f t="shared" si="40"/>
        <v>6</v>
      </c>
      <c r="AA32" s="147">
        <f t="shared" si="41"/>
        <v>8</v>
      </c>
      <c r="AB32" s="147">
        <f t="shared" si="26"/>
        <v>3</v>
      </c>
      <c r="AC32" s="148">
        <f t="shared" si="27"/>
        <v>23</v>
      </c>
      <c r="AD32" s="135"/>
      <c r="AE32" s="138">
        <v>45282</v>
      </c>
      <c r="AF32" s="150" t="str">
        <f t="shared" si="42"/>
        <v xml:space="preserve"> 1-2</v>
      </c>
      <c r="AG32" s="150">
        <f t="shared" si="42"/>
        <v>504</v>
      </c>
      <c r="AH32" s="150">
        <f t="shared" si="42"/>
        <v>6</v>
      </c>
      <c r="AI32" s="446" t="s">
        <v>211</v>
      </c>
      <c r="AJ32" s="447"/>
      <c r="AK32" s="448"/>
      <c r="AL32" s="150">
        <f t="shared" si="43"/>
        <v>6</v>
      </c>
      <c r="AM32" s="151">
        <f t="shared" si="44"/>
        <v>8</v>
      </c>
      <c r="AN32" s="151">
        <f t="shared" si="45"/>
        <v>4</v>
      </c>
      <c r="AO32" s="152">
        <f t="shared" si="28"/>
        <v>24</v>
      </c>
      <c r="AP32" s="144">
        <f t="shared" si="29"/>
        <v>70</v>
      </c>
      <c r="AQ32" s="153"/>
      <c r="AR32" s="105"/>
      <c r="AS32" s="66"/>
      <c r="AT32" s="67"/>
      <c r="AU32" s="68"/>
      <c r="AV32" s="68"/>
      <c r="AW32" s="68"/>
      <c r="AX32" s="106"/>
      <c r="AY32" s="70"/>
      <c r="AZ32" s="71"/>
      <c r="BA32" s="107"/>
      <c r="BB32" s="107"/>
      <c r="BC32" s="108"/>
      <c r="BD32" s="109"/>
      <c r="BE32" s="109"/>
      <c r="BF32" s="77"/>
      <c r="BG32" s="77"/>
      <c r="BH32" s="78"/>
    </row>
    <row r="33" spans="1:60" ht="38.25" customHeight="1" x14ac:dyDescent="0.2">
      <c r="A33" s="42">
        <v>10</v>
      </c>
      <c r="B33" s="176" t="s">
        <v>90</v>
      </c>
      <c r="C33" s="177" t="s">
        <v>63</v>
      </c>
      <c r="D33" s="82" t="s">
        <v>91</v>
      </c>
      <c r="E33" s="131">
        <v>3</v>
      </c>
      <c r="F33" s="131">
        <v>1</v>
      </c>
      <c r="G33" s="114">
        <v>45211</v>
      </c>
      <c r="H33" s="48" t="s">
        <v>57</v>
      </c>
      <c r="I33" s="115">
        <v>504</v>
      </c>
      <c r="J33" s="115">
        <f>$AU$6</f>
        <v>6</v>
      </c>
      <c r="K33" s="449" t="s">
        <v>74</v>
      </c>
      <c r="L33" s="450"/>
      <c r="M33" s="451"/>
      <c r="N33" s="88">
        <v>6</v>
      </c>
      <c r="O33" s="88">
        <f t="shared" si="39"/>
        <v>8</v>
      </c>
      <c r="P33" s="88">
        <f t="shared" si="24"/>
        <v>3</v>
      </c>
      <c r="Q33" s="117">
        <f t="shared" si="25"/>
        <v>23</v>
      </c>
      <c r="R33" s="118"/>
      <c r="S33" s="136">
        <v>45239</v>
      </c>
      <c r="T33" s="119" t="str">
        <f t="shared" si="35"/>
        <v xml:space="preserve"> 5-6</v>
      </c>
      <c r="U33" s="119">
        <f>I33</f>
        <v>504</v>
      </c>
      <c r="V33" s="119">
        <f t="shared" si="36"/>
        <v>6</v>
      </c>
      <c r="W33" s="455" t="s">
        <v>212</v>
      </c>
      <c r="X33" s="456"/>
      <c r="Y33" s="457"/>
      <c r="Z33" s="119">
        <f t="shared" si="40"/>
        <v>6</v>
      </c>
      <c r="AA33" s="120">
        <f t="shared" si="41"/>
        <v>8</v>
      </c>
      <c r="AB33" s="120">
        <f t="shared" si="26"/>
        <v>3</v>
      </c>
      <c r="AC33" s="121">
        <f t="shared" si="27"/>
        <v>23</v>
      </c>
      <c r="AD33" s="118"/>
      <c r="AE33" s="138">
        <v>45281</v>
      </c>
      <c r="AF33" s="124" t="str">
        <f t="shared" si="42"/>
        <v xml:space="preserve"> 5-6</v>
      </c>
      <c r="AG33" s="124">
        <f t="shared" si="42"/>
        <v>504</v>
      </c>
      <c r="AH33" s="124">
        <f t="shared" si="42"/>
        <v>6</v>
      </c>
      <c r="AI33" s="446" t="s">
        <v>211</v>
      </c>
      <c r="AJ33" s="447"/>
      <c r="AK33" s="448"/>
      <c r="AL33" s="124">
        <f t="shared" si="43"/>
        <v>6</v>
      </c>
      <c r="AM33" s="125">
        <f t="shared" si="44"/>
        <v>8</v>
      </c>
      <c r="AN33" s="125">
        <f t="shared" si="45"/>
        <v>4</v>
      </c>
      <c r="AO33" s="126">
        <f t="shared" si="28"/>
        <v>24</v>
      </c>
      <c r="AP33" s="127">
        <f t="shared" si="29"/>
        <v>70</v>
      </c>
      <c r="AQ33" s="153"/>
      <c r="AR33" s="105"/>
      <c r="AS33" s="66"/>
      <c r="AT33" s="67"/>
      <c r="AU33" s="68"/>
      <c r="AV33" s="68"/>
      <c r="AW33" s="68"/>
      <c r="AX33" s="106"/>
      <c r="AY33" s="70"/>
      <c r="AZ33" s="71"/>
      <c r="BA33" s="107"/>
      <c r="BB33" s="107"/>
      <c r="BC33" s="108"/>
      <c r="BD33" s="109"/>
      <c r="BE33" s="109"/>
      <c r="BF33" s="77"/>
      <c r="BG33" s="77"/>
      <c r="BH33" s="78"/>
    </row>
    <row r="34" spans="1:60" ht="76.5" customHeight="1" x14ac:dyDescent="0.2">
      <c r="A34" s="191">
        <v>11</v>
      </c>
      <c r="B34" s="193" t="s">
        <v>92</v>
      </c>
      <c r="C34" s="194" t="s">
        <v>93</v>
      </c>
      <c r="D34" s="436" t="s">
        <v>213</v>
      </c>
      <c r="E34" s="195">
        <v>3</v>
      </c>
      <c r="F34" s="195">
        <v>1</v>
      </c>
      <c r="G34" s="473" t="s">
        <v>94</v>
      </c>
      <c r="H34" s="474"/>
      <c r="I34" s="474"/>
      <c r="J34" s="474"/>
      <c r="K34" s="474"/>
      <c r="L34" s="474"/>
      <c r="M34" s="474"/>
      <c r="N34" s="475"/>
      <c r="O34" s="196">
        <v>20</v>
      </c>
      <c r="P34" s="196">
        <v>3</v>
      </c>
      <c r="Q34" s="197">
        <f t="shared" si="25"/>
        <v>23</v>
      </c>
      <c r="R34" s="198"/>
      <c r="S34" s="437" t="s">
        <v>207</v>
      </c>
      <c r="T34" s="438"/>
      <c r="U34" s="438"/>
      <c r="V34" s="438"/>
      <c r="W34" s="438"/>
      <c r="X34" s="438"/>
      <c r="Y34" s="438"/>
      <c r="Z34" s="439"/>
      <c r="AA34" s="199">
        <v>20</v>
      </c>
      <c r="AB34" s="199">
        <v>3</v>
      </c>
      <c r="AC34" s="200">
        <f t="shared" si="27"/>
        <v>23</v>
      </c>
      <c r="AD34" s="201"/>
      <c r="AE34" s="440" t="s">
        <v>208</v>
      </c>
      <c r="AF34" s="441"/>
      <c r="AG34" s="441"/>
      <c r="AH34" s="441"/>
      <c r="AI34" s="441"/>
      <c r="AJ34" s="441"/>
      <c r="AK34" s="441"/>
      <c r="AL34" s="442"/>
      <c r="AM34" s="202">
        <v>20</v>
      </c>
      <c r="AN34" s="202">
        <f t="shared" si="45"/>
        <v>4</v>
      </c>
      <c r="AO34" s="203">
        <f t="shared" si="28"/>
        <v>24</v>
      </c>
      <c r="AP34" s="204">
        <f t="shared" si="29"/>
        <v>70</v>
      </c>
      <c r="AQ34" s="153"/>
      <c r="AR34" s="105"/>
      <c r="AS34" s="66"/>
      <c r="AT34" s="67"/>
      <c r="AU34" s="68"/>
      <c r="AV34" s="68"/>
      <c r="AW34" s="68"/>
      <c r="AX34" s="106"/>
      <c r="AY34" s="70"/>
      <c r="AZ34" s="71"/>
      <c r="BA34" s="107"/>
      <c r="BB34" s="107"/>
      <c r="BC34" s="108"/>
      <c r="BD34" s="109"/>
      <c r="BE34" s="109"/>
      <c r="BF34" s="77"/>
      <c r="BG34" s="77"/>
      <c r="BH34" s="78"/>
    </row>
    <row r="35" spans="1:60" ht="68.25" customHeight="1" x14ac:dyDescent="0.2">
      <c r="A35" s="42">
        <v>1</v>
      </c>
      <c r="B35" s="162" t="s">
        <v>95</v>
      </c>
      <c r="C35" s="111" t="s">
        <v>46</v>
      </c>
      <c r="D35" s="112" t="s">
        <v>96</v>
      </c>
      <c r="E35" s="131">
        <v>4</v>
      </c>
      <c r="F35" s="131">
        <v>1</v>
      </c>
      <c r="G35" s="47">
        <v>45205</v>
      </c>
      <c r="H35" s="137" t="s">
        <v>61</v>
      </c>
      <c r="I35" s="205">
        <v>505</v>
      </c>
      <c r="J35" s="115">
        <f t="shared" ref="J35:J41" si="46">$AU$6</f>
        <v>6</v>
      </c>
      <c r="K35" s="461" t="s">
        <v>49</v>
      </c>
      <c r="L35" s="462"/>
      <c r="M35" s="463"/>
      <c r="N35" s="88">
        <v>6</v>
      </c>
      <c r="O35" s="88">
        <f t="shared" ref="O35:O41" si="47">$AV$6</f>
        <v>8</v>
      </c>
      <c r="P35" s="88">
        <f t="shared" ref="P35:P41" si="48">$AW$6</f>
        <v>3</v>
      </c>
      <c r="Q35" s="117">
        <f t="shared" si="25"/>
        <v>23</v>
      </c>
      <c r="R35" s="118"/>
      <c r="S35" s="136">
        <v>45233</v>
      </c>
      <c r="T35" s="119" t="str">
        <f t="shared" ref="T35:V41" si="49">H35</f>
        <v xml:space="preserve"> 1-2</v>
      </c>
      <c r="U35" s="119">
        <f t="shared" si="49"/>
        <v>505</v>
      </c>
      <c r="V35" s="119">
        <f t="shared" si="49"/>
        <v>6</v>
      </c>
      <c r="W35" s="452" t="s">
        <v>209</v>
      </c>
      <c r="X35" s="453"/>
      <c r="Y35" s="454"/>
      <c r="Z35" s="119">
        <f t="shared" ref="Z35:Z40" si="50">N35</f>
        <v>6</v>
      </c>
      <c r="AA35" s="120">
        <f t="shared" ref="AA35:AA41" si="51">$AV$6</f>
        <v>8</v>
      </c>
      <c r="AB35" s="120">
        <f t="shared" ref="AB35:AB41" si="52">$AW$6</f>
        <v>3</v>
      </c>
      <c r="AC35" s="121">
        <f t="shared" si="27"/>
        <v>23</v>
      </c>
      <c r="AD35" s="118"/>
      <c r="AE35" s="138">
        <v>45275</v>
      </c>
      <c r="AF35" s="124" t="str">
        <f t="shared" ref="AF35:AH41" si="53">H35</f>
        <v xml:space="preserve"> 1-2</v>
      </c>
      <c r="AG35" s="124">
        <f t="shared" si="53"/>
        <v>505</v>
      </c>
      <c r="AH35" s="124">
        <f t="shared" si="53"/>
        <v>6</v>
      </c>
      <c r="AI35" s="443" t="s">
        <v>210</v>
      </c>
      <c r="AJ35" s="444"/>
      <c r="AK35" s="445"/>
      <c r="AL35" s="124">
        <f t="shared" ref="AL35:AL40" si="54">Z35</f>
        <v>6</v>
      </c>
      <c r="AM35" s="125">
        <f t="shared" ref="AM35:AM41" si="55">$AV$6</f>
        <v>8</v>
      </c>
      <c r="AN35" s="125">
        <f t="shared" si="45"/>
        <v>4</v>
      </c>
      <c r="AO35" s="126">
        <f t="shared" si="28"/>
        <v>24</v>
      </c>
      <c r="AP35" s="127">
        <f t="shared" si="29"/>
        <v>70</v>
      </c>
      <c r="AQ35" s="153"/>
      <c r="AR35" s="105"/>
      <c r="AS35" s="66"/>
      <c r="AT35" s="67"/>
      <c r="AU35" s="68"/>
      <c r="AV35" s="68"/>
      <c r="AW35" s="68"/>
      <c r="AX35" s="106"/>
      <c r="AY35" s="70"/>
      <c r="AZ35" s="71"/>
      <c r="BA35" s="107"/>
      <c r="BB35" s="107"/>
      <c r="BC35" s="108"/>
      <c r="BD35" s="109"/>
      <c r="BE35" s="109"/>
      <c r="BF35" s="77"/>
      <c r="BG35" s="77"/>
      <c r="BH35" s="78"/>
    </row>
    <row r="36" spans="1:60" ht="57.75" customHeight="1" x14ac:dyDescent="0.2">
      <c r="A36" s="42">
        <v>2</v>
      </c>
      <c r="B36" s="176" t="s">
        <v>97</v>
      </c>
      <c r="C36" s="111" t="s">
        <v>46</v>
      </c>
      <c r="D36" s="139" t="s">
        <v>98</v>
      </c>
      <c r="E36" s="113">
        <v>4</v>
      </c>
      <c r="F36" s="113">
        <v>1</v>
      </c>
      <c r="G36" s="154">
        <v>45201</v>
      </c>
      <c r="H36" s="137" t="s">
        <v>61</v>
      </c>
      <c r="I36" s="206">
        <v>505</v>
      </c>
      <c r="J36" s="206">
        <f t="shared" si="46"/>
        <v>6</v>
      </c>
      <c r="K36" s="461" t="s">
        <v>49</v>
      </c>
      <c r="L36" s="462"/>
      <c r="M36" s="463"/>
      <c r="N36" s="207">
        <v>6</v>
      </c>
      <c r="O36" s="207">
        <f t="shared" si="47"/>
        <v>8</v>
      </c>
      <c r="P36" s="207">
        <f t="shared" si="48"/>
        <v>3</v>
      </c>
      <c r="Q36" s="208">
        <f t="shared" si="25"/>
        <v>23</v>
      </c>
      <c r="R36" s="209"/>
      <c r="S36" s="136">
        <v>45229</v>
      </c>
      <c r="T36" s="210" t="str">
        <f t="shared" si="49"/>
        <v xml:space="preserve"> 1-2</v>
      </c>
      <c r="U36" s="210">
        <f t="shared" si="49"/>
        <v>505</v>
      </c>
      <c r="V36" s="210">
        <f t="shared" si="49"/>
        <v>6</v>
      </c>
      <c r="W36" s="452" t="s">
        <v>209</v>
      </c>
      <c r="X36" s="453"/>
      <c r="Y36" s="454"/>
      <c r="Z36" s="210">
        <f t="shared" si="50"/>
        <v>6</v>
      </c>
      <c r="AA36" s="211">
        <f t="shared" si="51"/>
        <v>8</v>
      </c>
      <c r="AB36" s="211">
        <f t="shared" si="52"/>
        <v>3</v>
      </c>
      <c r="AC36" s="212">
        <f t="shared" si="27"/>
        <v>23</v>
      </c>
      <c r="AD36" s="209"/>
      <c r="AE36" s="138">
        <v>45271</v>
      </c>
      <c r="AF36" s="123" t="str">
        <f t="shared" si="53"/>
        <v xml:space="preserve"> 1-2</v>
      </c>
      <c r="AG36" s="123">
        <f t="shared" si="53"/>
        <v>505</v>
      </c>
      <c r="AH36" s="123">
        <f t="shared" si="53"/>
        <v>6</v>
      </c>
      <c r="AI36" s="443" t="s">
        <v>210</v>
      </c>
      <c r="AJ36" s="444"/>
      <c r="AK36" s="445"/>
      <c r="AL36" s="123">
        <f t="shared" si="54"/>
        <v>6</v>
      </c>
      <c r="AM36" s="125">
        <f t="shared" si="55"/>
        <v>8</v>
      </c>
      <c r="AN36" s="125">
        <f t="shared" si="45"/>
        <v>4</v>
      </c>
      <c r="AO36" s="126">
        <f t="shared" si="28"/>
        <v>24</v>
      </c>
      <c r="AP36" s="127">
        <f t="shared" si="29"/>
        <v>70</v>
      </c>
      <c r="AQ36" s="153"/>
      <c r="AR36" s="105"/>
      <c r="AS36" s="66"/>
      <c r="AT36" s="67"/>
      <c r="AU36" s="68"/>
      <c r="AV36" s="68"/>
      <c r="AW36" s="68"/>
      <c r="AX36" s="106"/>
      <c r="AY36" s="70"/>
      <c r="AZ36" s="71"/>
      <c r="BA36" s="107"/>
      <c r="BB36" s="107"/>
      <c r="BC36" s="108"/>
      <c r="BD36" s="109"/>
      <c r="BE36" s="109"/>
      <c r="BF36" s="77"/>
      <c r="BG36" s="77"/>
      <c r="BH36" s="78"/>
    </row>
    <row r="37" spans="1:60" ht="54.75" customHeight="1" x14ac:dyDescent="0.2">
      <c r="A37" s="79">
        <v>3</v>
      </c>
      <c r="B37" s="176" t="s">
        <v>99</v>
      </c>
      <c r="C37" s="130" t="s">
        <v>46</v>
      </c>
      <c r="D37" s="139" t="s">
        <v>98</v>
      </c>
      <c r="E37" s="113">
        <v>4</v>
      </c>
      <c r="F37" s="113">
        <v>1</v>
      </c>
      <c r="G37" s="132">
        <v>45204</v>
      </c>
      <c r="H37" s="137" t="s">
        <v>61</v>
      </c>
      <c r="I37" s="205">
        <v>506</v>
      </c>
      <c r="J37" s="205">
        <f t="shared" si="46"/>
        <v>6</v>
      </c>
      <c r="K37" s="461" t="s">
        <v>49</v>
      </c>
      <c r="L37" s="462"/>
      <c r="M37" s="463"/>
      <c r="N37" s="214">
        <v>6</v>
      </c>
      <c r="O37" s="214">
        <f t="shared" si="47"/>
        <v>8</v>
      </c>
      <c r="P37" s="214">
        <f t="shared" si="48"/>
        <v>3</v>
      </c>
      <c r="Q37" s="215">
        <f t="shared" si="25"/>
        <v>23</v>
      </c>
      <c r="R37" s="216"/>
      <c r="S37" s="136">
        <v>45237</v>
      </c>
      <c r="T37" s="217" t="str">
        <f t="shared" si="49"/>
        <v xml:space="preserve"> 1-2</v>
      </c>
      <c r="U37" s="217">
        <f t="shared" si="49"/>
        <v>506</v>
      </c>
      <c r="V37" s="217">
        <f t="shared" si="49"/>
        <v>6</v>
      </c>
      <c r="W37" s="452" t="s">
        <v>209</v>
      </c>
      <c r="X37" s="453"/>
      <c r="Y37" s="454"/>
      <c r="Z37" s="217">
        <f t="shared" si="50"/>
        <v>6</v>
      </c>
      <c r="AA37" s="218">
        <f t="shared" si="51"/>
        <v>8</v>
      </c>
      <c r="AB37" s="218">
        <f t="shared" si="52"/>
        <v>3</v>
      </c>
      <c r="AC37" s="219">
        <f t="shared" si="27"/>
        <v>23</v>
      </c>
      <c r="AD37" s="216"/>
      <c r="AE37" s="138">
        <v>45267</v>
      </c>
      <c r="AF37" s="220" t="str">
        <f t="shared" si="53"/>
        <v xml:space="preserve"> 1-2</v>
      </c>
      <c r="AG37" s="220">
        <f t="shared" si="53"/>
        <v>506</v>
      </c>
      <c r="AH37" s="220">
        <f t="shared" si="53"/>
        <v>6</v>
      </c>
      <c r="AI37" s="443" t="s">
        <v>210</v>
      </c>
      <c r="AJ37" s="444"/>
      <c r="AK37" s="445"/>
      <c r="AL37" s="220">
        <f t="shared" si="54"/>
        <v>6</v>
      </c>
      <c r="AM37" s="151">
        <f t="shared" si="55"/>
        <v>8</v>
      </c>
      <c r="AN37" s="151">
        <f t="shared" si="45"/>
        <v>4</v>
      </c>
      <c r="AO37" s="152">
        <f t="shared" si="28"/>
        <v>24</v>
      </c>
      <c r="AP37" s="144">
        <f t="shared" si="29"/>
        <v>70</v>
      </c>
      <c r="AQ37" s="153"/>
      <c r="AR37" s="105"/>
      <c r="AS37" s="66"/>
      <c r="AT37" s="67"/>
      <c r="AU37" s="68"/>
      <c r="AV37" s="68"/>
      <c r="AW37" s="68"/>
      <c r="AX37" s="106"/>
      <c r="AY37" s="70"/>
      <c r="AZ37" s="71"/>
      <c r="BA37" s="107"/>
      <c r="BB37" s="107"/>
      <c r="BC37" s="108"/>
      <c r="BD37" s="109"/>
      <c r="BE37" s="109"/>
      <c r="BF37" s="77"/>
      <c r="BG37" s="77"/>
      <c r="BH37" s="78"/>
    </row>
    <row r="38" spans="1:60" ht="71.25" customHeight="1" x14ac:dyDescent="0.2">
      <c r="A38" s="145">
        <v>5</v>
      </c>
      <c r="B38" s="176" t="s">
        <v>101</v>
      </c>
      <c r="C38" s="111" t="s">
        <v>46</v>
      </c>
      <c r="D38" s="112" t="s">
        <v>96</v>
      </c>
      <c r="E38" s="131">
        <v>4</v>
      </c>
      <c r="F38" s="131">
        <v>1</v>
      </c>
      <c r="G38" s="154">
        <v>45203</v>
      </c>
      <c r="H38" s="221" t="s">
        <v>48</v>
      </c>
      <c r="I38" s="206">
        <v>505</v>
      </c>
      <c r="J38" s="206">
        <f t="shared" si="46"/>
        <v>6</v>
      </c>
      <c r="K38" s="461" t="s">
        <v>49</v>
      </c>
      <c r="L38" s="462"/>
      <c r="M38" s="463"/>
      <c r="N38" s="207">
        <v>6</v>
      </c>
      <c r="O38" s="207">
        <f t="shared" si="47"/>
        <v>8</v>
      </c>
      <c r="P38" s="207">
        <f t="shared" si="48"/>
        <v>3</v>
      </c>
      <c r="Q38" s="208">
        <f t="shared" si="25"/>
        <v>23</v>
      </c>
      <c r="R38" s="209"/>
      <c r="S38" s="141">
        <v>45238</v>
      </c>
      <c r="T38" s="210" t="str">
        <f t="shared" si="49"/>
        <v xml:space="preserve"> 3-4</v>
      </c>
      <c r="U38" s="210">
        <f t="shared" si="49"/>
        <v>505</v>
      </c>
      <c r="V38" s="210">
        <f t="shared" si="49"/>
        <v>6</v>
      </c>
      <c r="W38" s="452" t="s">
        <v>209</v>
      </c>
      <c r="X38" s="453"/>
      <c r="Y38" s="454"/>
      <c r="Z38" s="210">
        <f t="shared" si="50"/>
        <v>6</v>
      </c>
      <c r="AA38" s="211">
        <f t="shared" si="51"/>
        <v>8</v>
      </c>
      <c r="AB38" s="211">
        <f t="shared" si="52"/>
        <v>3</v>
      </c>
      <c r="AC38" s="212">
        <f t="shared" si="27"/>
        <v>23</v>
      </c>
      <c r="AD38" s="209"/>
      <c r="AE38" s="98">
        <v>45273</v>
      </c>
      <c r="AF38" s="123" t="str">
        <f t="shared" si="53"/>
        <v xml:space="preserve"> 3-4</v>
      </c>
      <c r="AG38" s="123">
        <f t="shared" si="53"/>
        <v>505</v>
      </c>
      <c r="AH38" s="123">
        <f t="shared" si="53"/>
        <v>6</v>
      </c>
      <c r="AI38" s="443" t="s">
        <v>210</v>
      </c>
      <c r="AJ38" s="444"/>
      <c r="AK38" s="445"/>
      <c r="AL38" s="123">
        <f t="shared" si="54"/>
        <v>6</v>
      </c>
      <c r="AM38" s="125">
        <f t="shared" si="55"/>
        <v>8</v>
      </c>
      <c r="AN38" s="125">
        <f t="shared" si="45"/>
        <v>4</v>
      </c>
      <c r="AO38" s="126">
        <f t="shared" si="28"/>
        <v>24</v>
      </c>
      <c r="AP38" s="127">
        <f t="shared" si="29"/>
        <v>70</v>
      </c>
      <c r="AQ38" s="153"/>
      <c r="AR38" s="105"/>
      <c r="AS38" s="66"/>
      <c r="AT38" s="67"/>
      <c r="AU38" s="68"/>
      <c r="AV38" s="68"/>
      <c r="AW38" s="68"/>
      <c r="AX38" s="106"/>
      <c r="AY38" s="70"/>
      <c r="AZ38" s="71"/>
      <c r="BA38" s="107"/>
      <c r="BB38" s="107"/>
      <c r="BC38" s="108"/>
      <c r="BD38" s="109"/>
      <c r="BE38" s="109"/>
      <c r="BF38" s="77"/>
      <c r="BG38" s="77"/>
      <c r="BH38" s="78"/>
    </row>
    <row r="39" spans="1:60" ht="38.25" customHeight="1" x14ac:dyDescent="0.2">
      <c r="A39" s="191">
        <v>6</v>
      </c>
      <c r="B39" s="176" t="s">
        <v>102</v>
      </c>
      <c r="C39" s="130" t="s">
        <v>100</v>
      </c>
      <c r="D39" s="112" t="s">
        <v>96</v>
      </c>
      <c r="E39" s="113">
        <v>4</v>
      </c>
      <c r="F39" s="113">
        <v>1</v>
      </c>
      <c r="G39" s="132">
        <v>45202</v>
      </c>
      <c r="H39" s="221" t="s">
        <v>57</v>
      </c>
      <c r="I39" s="205">
        <v>506</v>
      </c>
      <c r="J39" s="205">
        <f t="shared" si="46"/>
        <v>6</v>
      </c>
      <c r="K39" s="461" t="s">
        <v>49</v>
      </c>
      <c r="L39" s="462"/>
      <c r="M39" s="463"/>
      <c r="N39" s="214">
        <v>6</v>
      </c>
      <c r="O39" s="214">
        <f t="shared" si="47"/>
        <v>8</v>
      </c>
      <c r="P39" s="214">
        <f t="shared" si="48"/>
        <v>3</v>
      </c>
      <c r="Q39" s="215">
        <f t="shared" si="25"/>
        <v>23</v>
      </c>
      <c r="R39" s="216"/>
      <c r="S39" s="136">
        <v>45230</v>
      </c>
      <c r="T39" s="217" t="str">
        <f t="shared" si="49"/>
        <v xml:space="preserve"> 5-6</v>
      </c>
      <c r="U39" s="217">
        <f t="shared" si="49"/>
        <v>506</v>
      </c>
      <c r="V39" s="217">
        <f t="shared" si="49"/>
        <v>6</v>
      </c>
      <c r="W39" s="452" t="s">
        <v>209</v>
      </c>
      <c r="X39" s="453"/>
      <c r="Y39" s="454"/>
      <c r="Z39" s="217">
        <f t="shared" si="50"/>
        <v>6</v>
      </c>
      <c r="AA39" s="218">
        <f t="shared" si="51"/>
        <v>8</v>
      </c>
      <c r="AB39" s="218">
        <f t="shared" si="52"/>
        <v>3</v>
      </c>
      <c r="AC39" s="219">
        <f t="shared" si="27"/>
        <v>23</v>
      </c>
      <c r="AD39" s="216"/>
      <c r="AE39" s="222">
        <v>45272</v>
      </c>
      <c r="AF39" s="220" t="str">
        <f t="shared" si="53"/>
        <v xml:space="preserve"> 5-6</v>
      </c>
      <c r="AG39" s="220">
        <f t="shared" si="53"/>
        <v>506</v>
      </c>
      <c r="AH39" s="220">
        <f t="shared" si="53"/>
        <v>6</v>
      </c>
      <c r="AI39" s="443" t="s">
        <v>210</v>
      </c>
      <c r="AJ39" s="444"/>
      <c r="AK39" s="445"/>
      <c r="AL39" s="220">
        <f t="shared" si="54"/>
        <v>6</v>
      </c>
      <c r="AM39" s="151">
        <f t="shared" si="55"/>
        <v>8</v>
      </c>
      <c r="AN39" s="151">
        <f t="shared" si="45"/>
        <v>4</v>
      </c>
      <c r="AO39" s="152">
        <f t="shared" si="28"/>
        <v>24</v>
      </c>
      <c r="AP39" s="144">
        <f t="shared" si="29"/>
        <v>70</v>
      </c>
      <c r="AQ39" s="153"/>
      <c r="AR39" s="105"/>
      <c r="AS39" s="66"/>
      <c r="AT39" s="67"/>
      <c r="AU39" s="68"/>
      <c r="AV39" s="68"/>
      <c r="AW39" s="68"/>
      <c r="AX39" s="106"/>
      <c r="AY39" s="70"/>
      <c r="AZ39" s="71"/>
      <c r="BA39" s="107"/>
      <c r="BB39" s="107"/>
      <c r="BC39" s="108"/>
      <c r="BD39" s="109"/>
      <c r="BE39" s="109"/>
      <c r="BF39" s="77"/>
      <c r="BG39" s="77"/>
      <c r="BH39" s="78"/>
    </row>
    <row r="40" spans="1:60" s="223" customFormat="1" ht="80.650000000000006" customHeight="1" x14ac:dyDescent="0.2">
      <c r="A40" s="42">
        <v>7</v>
      </c>
      <c r="B40" s="176" t="s">
        <v>103</v>
      </c>
      <c r="C40" s="111" t="s">
        <v>63</v>
      </c>
      <c r="D40" s="112" t="s">
        <v>96</v>
      </c>
      <c r="E40" s="131">
        <v>4</v>
      </c>
      <c r="F40" s="131">
        <v>1</v>
      </c>
      <c r="G40" s="224">
        <v>45204</v>
      </c>
      <c r="H40" s="221" t="s">
        <v>57</v>
      </c>
      <c r="I40" s="206">
        <v>505</v>
      </c>
      <c r="J40" s="206">
        <f t="shared" si="46"/>
        <v>6</v>
      </c>
      <c r="K40" s="461" t="s">
        <v>49</v>
      </c>
      <c r="L40" s="462"/>
      <c r="M40" s="463"/>
      <c r="N40" s="207">
        <f>BC40</f>
        <v>6</v>
      </c>
      <c r="O40" s="207">
        <f t="shared" si="47"/>
        <v>8</v>
      </c>
      <c r="P40" s="207">
        <f t="shared" si="48"/>
        <v>3</v>
      </c>
      <c r="Q40" s="208">
        <f t="shared" si="25"/>
        <v>23</v>
      </c>
      <c r="R40" s="209"/>
      <c r="S40" s="136">
        <v>45239</v>
      </c>
      <c r="T40" s="210" t="str">
        <f t="shared" si="49"/>
        <v xml:space="preserve"> 5-6</v>
      </c>
      <c r="U40" s="210">
        <f t="shared" si="49"/>
        <v>505</v>
      </c>
      <c r="V40" s="210">
        <f t="shared" si="49"/>
        <v>6</v>
      </c>
      <c r="W40" s="452" t="s">
        <v>209</v>
      </c>
      <c r="X40" s="453"/>
      <c r="Y40" s="454"/>
      <c r="Z40" s="210">
        <f t="shared" si="50"/>
        <v>6</v>
      </c>
      <c r="AA40" s="211">
        <f t="shared" si="51"/>
        <v>8</v>
      </c>
      <c r="AB40" s="211">
        <f t="shared" si="52"/>
        <v>3</v>
      </c>
      <c r="AC40" s="212">
        <f t="shared" si="27"/>
        <v>23</v>
      </c>
      <c r="AD40" s="209"/>
      <c r="AE40" s="138">
        <v>45267</v>
      </c>
      <c r="AF40" s="123" t="str">
        <f t="shared" si="53"/>
        <v xml:space="preserve"> 5-6</v>
      </c>
      <c r="AG40" s="123">
        <f t="shared" si="53"/>
        <v>505</v>
      </c>
      <c r="AH40" s="123">
        <f t="shared" si="53"/>
        <v>6</v>
      </c>
      <c r="AI40" s="443" t="s">
        <v>210</v>
      </c>
      <c r="AJ40" s="444"/>
      <c r="AK40" s="445"/>
      <c r="AL40" s="123">
        <f t="shared" si="54"/>
        <v>6</v>
      </c>
      <c r="AM40" s="125">
        <f t="shared" si="55"/>
        <v>8</v>
      </c>
      <c r="AN40" s="125">
        <f t="shared" si="45"/>
        <v>4</v>
      </c>
      <c r="AO40" s="126">
        <f t="shared" si="28"/>
        <v>24</v>
      </c>
      <c r="AP40" s="127">
        <f t="shared" si="29"/>
        <v>70</v>
      </c>
      <c r="AQ40" s="155">
        <f>E40</f>
        <v>4</v>
      </c>
      <c r="AR40" s="156">
        <f>F40</f>
        <v>1</v>
      </c>
      <c r="AS40" s="66">
        <v>42</v>
      </c>
      <c r="AT40" s="67">
        <v>35</v>
      </c>
      <c r="AU40" s="68" t="str">
        <f>TEXT(G40, "ДДДДДДД")</f>
        <v>четверг</v>
      </c>
      <c r="AV40" s="68" t="str">
        <f>TEXT(S40, "ДДДДДДД")</f>
        <v>четверг</v>
      </c>
      <c r="AW40" s="68" t="str">
        <f>TEXT(AE40, "ДДДДДДД")</f>
        <v>четверг</v>
      </c>
      <c r="AX40" s="106">
        <v>4</v>
      </c>
      <c r="AY40" s="70" t="str">
        <f>IF(AX40=3, "5-6", IF(AX40=4, "7-8", "9-10"))</f>
        <v>7-8</v>
      </c>
      <c r="AZ40" s="71">
        <v>211</v>
      </c>
      <c r="BA40" s="107" t="str">
        <f>BA30</f>
        <v>107,111</v>
      </c>
      <c r="BB40" s="107" t="str">
        <f>BB30</f>
        <v>9,00-11,00</v>
      </c>
      <c r="BC40" s="108">
        <f>$BC$14</f>
        <v>6</v>
      </c>
      <c r="BD40" s="109">
        <f>BD30</f>
        <v>40</v>
      </c>
      <c r="BE40" s="109">
        <f>BE29</f>
        <v>41</v>
      </c>
      <c r="BF40" s="77"/>
      <c r="BG40" s="225"/>
      <c r="BH40" s="226"/>
    </row>
    <row r="41" spans="1:60" ht="45" customHeight="1" x14ac:dyDescent="0.2">
      <c r="A41" s="227">
        <v>8</v>
      </c>
      <c r="B41" s="176" t="s">
        <v>104</v>
      </c>
      <c r="C41" s="228" t="s">
        <v>46</v>
      </c>
      <c r="D41" s="112" t="s">
        <v>53</v>
      </c>
      <c r="E41" s="113">
        <v>4</v>
      </c>
      <c r="F41" s="113">
        <v>1</v>
      </c>
      <c r="G41" s="154">
        <v>45201</v>
      </c>
      <c r="H41" s="48" t="s">
        <v>48</v>
      </c>
      <c r="I41" s="206">
        <v>505</v>
      </c>
      <c r="J41" s="206">
        <f t="shared" si="46"/>
        <v>6</v>
      </c>
      <c r="K41" s="461" t="s">
        <v>49</v>
      </c>
      <c r="L41" s="462"/>
      <c r="M41" s="463"/>
      <c r="N41" s="207">
        <v>6</v>
      </c>
      <c r="O41" s="207">
        <f t="shared" si="47"/>
        <v>8</v>
      </c>
      <c r="P41" s="207">
        <f t="shared" si="48"/>
        <v>3</v>
      </c>
      <c r="Q41" s="208">
        <f t="shared" si="25"/>
        <v>23</v>
      </c>
      <c r="R41" s="209"/>
      <c r="S41" s="229">
        <v>45229</v>
      </c>
      <c r="T41" s="210" t="str">
        <f t="shared" si="49"/>
        <v xml:space="preserve"> 3-4</v>
      </c>
      <c r="U41" s="210">
        <f t="shared" si="49"/>
        <v>505</v>
      </c>
      <c r="V41" s="210">
        <f t="shared" si="49"/>
        <v>6</v>
      </c>
      <c r="W41" s="452" t="s">
        <v>209</v>
      </c>
      <c r="X41" s="453"/>
      <c r="Y41" s="454"/>
      <c r="Z41" s="210">
        <v>6</v>
      </c>
      <c r="AA41" s="211">
        <f t="shared" si="51"/>
        <v>8</v>
      </c>
      <c r="AB41" s="211">
        <f t="shared" si="52"/>
        <v>3</v>
      </c>
      <c r="AC41" s="212">
        <f t="shared" si="27"/>
        <v>23</v>
      </c>
      <c r="AD41" s="209"/>
      <c r="AE41" s="122">
        <v>45271</v>
      </c>
      <c r="AF41" s="123" t="str">
        <f t="shared" si="53"/>
        <v xml:space="preserve"> 3-4</v>
      </c>
      <c r="AG41" s="123">
        <f t="shared" si="53"/>
        <v>505</v>
      </c>
      <c r="AH41" s="123">
        <f t="shared" si="53"/>
        <v>6</v>
      </c>
      <c r="AI41" s="443" t="s">
        <v>210</v>
      </c>
      <c r="AJ41" s="444"/>
      <c r="AK41" s="445"/>
      <c r="AL41" s="123">
        <v>6</v>
      </c>
      <c r="AM41" s="125">
        <f t="shared" si="55"/>
        <v>8</v>
      </c>
      <c r="AN41" s="125">
        <f t="shared" si="45"/>
        <v>4</v>
      </c>
      <c r="AO41" s="126">
        <f t="shared" si="28"/>
        <v>24</v>
      </c>
      <c r="AP41" s="127">
        <f t="shared" si="29"/>
        <v>70</v>
      </c>
      <c r="AQ41" s="231"/>
      <c r="AR41" s="232"/>
      <c r="AS41" s="66"/>
      <c r="AT41" s="67"/>
      <c r="AU41" s="68"/>
      <c r="AV41" s="68"/>
      <c r="AW41" s="68"/>
      <c r="AX41" s="233"/>
      <c r="AY41" s="234"/>
      <c r="AZ41" s="235"/>
      <c r="BA41" s="107"/>
      <c r="BB41" s="107"/>
      <c r="BC41" s="236"/>
      <c r="BD41" s="109"/>
      <c r="BE41" s="109"/>
      <c r="BF41" s="77"/>
      <c r="BG41" s="77"/>
      <c r="BH41" s="78"/>
    </row>
    <row r="42" spans="1:60" ht="18.75" x14ac:dyDescent="0.25">
      <c r="A42" s="237"/>
      <c r="G42" s="238"/>
    </row>
    <row r="43" spans="1:60" ht="99" customHeight="1" x14ac:dyDescent="0.25">
      <c r="A43" s="482" t="s">
        <v>105</v>
      </c>
      <c r="B43" s="482"/>
      <c r="C43" s="482"/>
      <c r="D43" s="482"/>
      <c r="E43" s="482"/>
      <c r="F43" s="482"/>
      <c r="G43" s="482"/>
      <c r="H43" s="482"/>
      <c r="I43" s="482"/>
      <c r="J43" s="482"/>
      <c r="K43" s="482"/>
      <c r="L43" s="482"/>
      <c r="M43" s="482"/>
      <c r="N43" s="482"/>
      <c r="O43" s="482"/>
      <c r="P43" s="482"/>
      <c r="Q43" s="482"/>
      <c r="R43" s="239"/>
      <c r="S43" s="483" t="s">
        <v>106</v>
      </c>
      <c r="T43" s="484"/>
      <c r="U43" s="484"/>
      <c r="V43" s="484"/>
      <c r="W43" s="484"/>
      <c r="X43" s="484"/>
      <c r="Y43" s="484"/>
      <c r="Z43" s="484"/>
      <c r="AA43" s="484"/>
      <c r="AB43" s="484"/>
      <c r="AC43" s="484"/>
      <c r="AD43" s="484"/>
      <c r="AE43" s="484"/>
      <c r="AF43" s="484"/>
      <c r="AG43" s="484"/>
      <c r="AH43" s="484"/>
      <c r="AI43" s="484"/>
      <c r="AJ43" s="484"/>
      <c r="AK43" s="484"/>
      <c r="AL43" s="484"/>
      <c r="AM43" s="484"/>
      <c r="AN43" s="484"/>
      <c r="AO43" s="484"/>
      <c r="AP43" s="484"/>
    </row>
    <row r="44" spans="1:60" ht="69" customHeight="1" x14ac:dyDescent="0.25">
      <c r="A44" s="240"/>
      <c r="B44" s="240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39"/>
      <c r="S44" s="241"/>
      <c r="T44" s="241"/>
      <c r="U44" s="241"/>
      <c r="V44" s="241"/>
      <c r="W44" s="241"/>
      <c r="X44" s="241"/>
      <c r="Y44" s="241"/>
      <c r="Z44" s="241"/>
      <c r="AA44" s="543" t="s">
        <v>214</v>
      </c>
      <c r="AB44" s="544"/>
      <c r="AC44" s="544"/>
      <c r="AD44" s="544"/>
      <c r="AE44" s="544"/>
      <c r="AF44" s="544"/>
      <c r="AG44" s="544"/>
      <c r="AH44" s="544"/>
      <c r="AI44" s="544"/>
      <c r="AJ44" s="544"/>
      <c r="AK44" s="544"/>
      <c r="AL44" s="241"/>
      <c r="AM44" s="241"/>
      <c r="AN44" s="241"/>
      <c r="AO44" s="241"/>
      <c r="AP44" s="241"/>
    </row>
    <row r="45" spans="1:60" ht="69" customHeight="1" x14ac:dyDescent="0.25">
      <c r="A45" s="240"/>
      <c r="B45" s="240"/>
      <c r="C45" s="240"/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39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</row>
    <row r="46" spans="1:60" ht="25.5" x14ac:dyDescent="0.25">
      <c r="A46" s="240"/>
    </row>
    <row r="47" spans="1:60" ht="25.5" x14ac:dyDescent="0.25">
      <c r="A47" s="240"/>
    </row>
    <row r="48" spans="1:60" ht="25.5" x14ac:dyDescent="0.25">
      <c r="A48" s="240"/>
    </row>
    <row r="49" spans="1:1" ht="25.5" x14ac:dyDescent="0.25">
      <c r="A49" s="240"/>
    </row>
    <row r="50" spans="1:1" ht="25.5" x14ac:dyDescent="0.25">
      <c r="A50" s="240"/>
    </row>
    <row r="51" spans="1:1" ht="25.5" x14ac:dyDescent="0.25">
      <c r="A51" s="240"/>
    </row>
    <row r="52" spans="1:1" ht="25.5" x14ac:dyDescent="0.25">
      <c r="A52" s="240"/>
    </row>
    <row r="53" spans="1:1" ht="25.5" x14ac:dyDescent="0.25">
      <c r="A53" s="240"/>
    </row>
    <row r="54" spans="1:1" ht="25.5" x14ac:dyDescent="0.25">
      <c r="A54" s="240"/>
    </row>
    <row r="55" spans="1:1" ht="25.5" x14ac:dyDescent="0.25">
      <c r="A55" s="240"/>
    </row>
    <row r="56" spans="1:1" ht="25.5" x14ac:dyDescent="0.25">
      <c r="A56" s="240"/>
    </row>
    <row r="57" spans="1:1" ht="25.5" x14ac:dyDescent="0.25">
      <c r="A57" s="240"/>
    </row>
    <row r="58" spans="1:1" ht="25.5" x14ac:dyDescent="0.25">
      <c r="A58" s="240"/>
    </row>
    <row r="59" spans="1:1" ht="25.5" x14ac:dyDescent="0.25">
      <c r="A59" s="240"/>
    </row>
    <row r="60" spans="1:1" ht="25.5" x14ac:dyDescent="0.25">
      <c r="A60" s="240"/>
    </row>
    <row r="61" spans="1:1" ht="25.5" x14ac:dyDescent="0.25">
      <c r="A61" s="240"/>
    </row>
    <row r="62" spans="1:1" ht="25.5" x14ac:dyDescent="0.25">
      <c r="A62" s="240"/>
    </row>
    <row r="63" spans="1:1" ht="25.5" x14ac:dyDescent="0.25">
      <c r="A63" s="240"/>
    </row>
    <row r="64" spans="1:1" ht="25.5" x14ac:dyDescent="0.25">
      <c r="A64" s="240"/>
    </row>
    <row r="65" spans="1:1" ht="25.5" x14ac:dyDescent="0.25">
      <c r="A65" s="240"/>
    </row>
    <row r="66" spans="1:1" ht="25.5" x14ac:dyDescent="0.25">
      <c r="A66" s="240"/>
    </row>
    <row r="67" spans="1:1" ht="25.5" x14ac:dyDescent="0.25">
      <c r="A67" s="240"/>
    </row>
    <row r="68" spans="1:1" ht="25.5" x14ac:dyDescent="0.25">
      <c r="A68" s="240"/>
    </row>
    <row r="69" spans="1:1" ht="25.5" x14ac:dyDescent="0.25">
      <c r="A69" s="240"/>
    </row>
    <row r="70" spans="1:1" ht="25.5" x14ac:dyDescent="0.25">
      <c r="A70" s="240"/>
    </row>
    <row r="71" spans="1:1" ht="25.5" x14ac:dyDescent="0.25">
      <c r="A71" s="240"/>
    </row>
    <row r="72" spans="1:1" ht="25.5" x14ac:dyDescent="0.25">
      <c r="A72" s="240"/>
    </row>
    <row r="73" spans="1:1" ht="25.5" x14ac:dyDescent="0.25">
      <c r="A73" s="240"/>
    </row>
    <row r="74" spans="1:1" ht="25.5" x14ac:dyDescent="0.25">
      <c r="A74" s="240"/>
    </row>
  </sheetData>
  <mergeCells count="150">
    <mergeCell ref="A2:C2"/>
    <mergeCell ref="A3:C3"/>
    <mergeCell ref="D3:AQ5"/>
    <mergeCell ref="D6:AQ6"/>
    <mergeCell ref="G7:Q7"/>
    <mergeCell ref="S7:AC7"/>
    <mergeCell ref="AE7:AO7"/>
    <mergeCell ref="D7:D12"/>
    <mergeCell ref="C7:C12"/>
    <mergeCell ref="K9:N10"/>
    <mergeCell ref="A7:A12"/>
    <mergeCell ref="B7:B12"/>
    <mergeCell ref="G9:J10"/>
    <mergeCell ref="S11:S12"/>
    <mergeCell ref="T11:T12"/>
    <mergeCell ref="U11:U12"/>
    <mergeCell ref="V11:V12"/>
    <mergeCell ref="W11:Y12"/>
    <mergeCell ref="K14:M14"/>
    <mergeCell ref="G8:Q8"/>
    <mergeCell ref="AE8:AO8"/>
    <mergeCell ref="S8:AC8"/>
    <mergeCell ref="AW1:AW2"/>
    <mergeCell ref="AV1:AV2"/>
    <mergeCell ref="AS6:AT6"/>
    <mergeCell ref="AE11:AE12"/>
    <mergeCell ref="AA44:AK44"/>
    <mergeCell ref="D1:AQ1"/>
    <mergeCell ref="AS2:AT2"/>
    <mergeCell ref="D2:AQ2"/>
    <mergeCell ref="B13:AP13"/>
    <mergeCell ref="AH11:AH12"/>
    <mergeCell ref="AI11:AK12"/>
    <mergeCell ref="AG11:AG12"/>
    <mergeCell ref="AE9:AH10"/>
    <mergeCell ref="AD7:AD12"/>
    <mergeCell ref="AC9:AC12"/>
    <mergeCell ref="AB9:AB12"/>
    <mergeCell ref="AA9:AA12"/>
    <mergeCell ref="W9:Z10"/>
    <mergeCell ref="S9:V10"/>
    <mergeCell ref="R7:R12"/>
    <mergeCell ref="Q9:Q12"/>
    <mergeCell ref="P9:P12"/>
    <mergeCell ref="O9:O12"/>
    <mergeCell ref="F7:F12"/>
    <mergeCell ref="Z11:Z12"/>
    <mergeCell ref="AF11:AF12"/>
    <mergeCell ref="E7:E12"/>
    <mergeCell ref="AI18:AK18"/>
    <mergeCell ref="AI17:AK17"/>
    <mergeCell ref="AI19:AK19"/>
    <mergeCell ref="AI20:AK20"/>
    <mergeCell ref="AI21:AK21"/>
    <mergeCell ref="W14:Y14"/>
    <mergeCell ref="W15:Y15"/>
    <mergeCell ref="W16:Y16"/>
    <mergeCell ref="W19:Y19"/>
    <mergeCell ref="W17:Y17"/>
    <mergeCell ref="W18:Y18"/>
    <mergeCell ref="AI16:AK16"/>
    <mergeCell ref="AI14:AK14"/>
    <mergeCell ref="AI15:AK15"/>
    <mergeCell ref="BD11:BE11"/>
    <mergeCell ref="BA11:BC11"/>
    <mergeCell ref="AS11:AT11"/>
    <mergeCell ref="AL11:AL12"/>
    <mergeCell ref="AO9:AO12"/>
    <mergeCell ref="AN9:AN12"/>
    <mergeCell ref="AM9:AM12"/>
    <mergeCell ref="AR7:AR12"/>
    <mergeCell ref="AQ7:AQ12"/>
    <mergeCell ref="AP7:AP12"/>
    <mergeCell ref="AI9:AL10"/>
    <mergeCell ref="AX11:AY11"/>
    <mergeCell ref="A43:Q43"/>
    <mergeCell ref="S43:AP43"/>
    <mergeCell ref="AI41:AK41"/>
    <mergeCell ref="K41:M41"/>
    <mergeCell ref="K40:M40"/>
    <mergeCell ref="K39:M39"/>
    <mergeCell ref="W41:Y41"/>
    <mergeCell ref="W40:Y40"/>
    <mergeCell ref="W39:Y39"/>
    <mergeCell ref="AI40:AK40"/>
    <mergeCell ref="AI39:AK39"/>
    <mergeCell ref="AI38:AK38"/>
    <mergeCell ref="AI37:AK37"/>
    <mergeCell ref="AI32:AK32"/>
    <mergeCell ref="K38:M38"/>
    <mergeCell ref="K37:M37"/>
    <mergeCell ref="K36:M36"/>
    <mergeCell ref="G11:G12"/>
    <mergeCell ref="H11:H12"/>
    <mergeCell ref="I11:I12"/>
    <mergeCell ref="J11:J12"/>
    <mergeCell ref="K11:M12"/>
    <mergeCell ref="N11:N12"/>
    <mergeCell ref="G34:N34"/>
    <mergeCell ref="K33:M33"/>
    <mergeCell ref="K35:M35"/>
    <mergeCell ref="K32:M32"/>
    <mergeCell ref="K15:M15"/>
    <mergeCell ref="K16:M16"/>
    <mergeCell ref="K17:M17"/>
    <mergeCell ref="K18:M18"/>
    <mergeCell ref="K19:M19"/>
    <mergeCell ref="K20:M20"/>
    <mergeCell ref="K21:M21"/>
    <mergeCell ref="K22:M22"/>
    <mergeCell ref="W38:Y38"/>
    <mergeCell ref="W37:Y37"/>
    <mergeCell ref="W36:Y36"/>
    <mergeCell ref="W35:Y35"/>
    <mergeCell ref="W20:Y20"/>
    <mergeCell ref="W21:Y21"/>
    <mergeCell ref="W22:Y22"/>
    <mergeCell ref="W24:Y24"/>
    <mergeCell ref="W25:Y25"/>
    <mergeCell ref="W26:Y26"/>
    <mergeCell ref="W27:Y27"/>
    <mergeCell ref="W28:Y28"/>
    <mergeCell ref="W29:Y29"/>
    <mergeCell ref="W30:Y30"/>
    <mergeCell ref="W31:Y31"/>
    <mergeCell ref="W32:Y32"/>
    <mergeCell ref="W33:Y33"/>
    <mergeCell ref="A23:AP23"/>
    <mergeCell ref="AI36:AK36"/>
    <mergeCell ref="K30:M30"/>
    <mergeCell ref="K31:M31"/>
    <mergeCell ref="K27:M27"/>
    <mergeCell ref="K26:M26"/>
    <mergeCell ref="K25:M25"/>
    <mergeCell ref="S34:Z34"/>
    <mergeCell ref="AE34:AL34"/>
    <mergeCell ref="AI35:AK35"/>
    <mergeCell ref="AI33:AK33"/>
    <mergeCell ref="K24:M24"/>
    <mergeCell ref="K28:M28"/>
    <mergeCell ref="K29:M29"/>
    <mergeCell ref="AI22:AK22"/>
    <mergeCell ref="AI24:AK24"/>
    <mergeCell ref="AI25:AK25"/>
    <mergeCell ref="AI26:AK26"/>
    <mergeCell ref="AI27:AK27"/>
    <mergeCell ref="AI28:AK28"/>
    <mergeCell ref="AI29:AK29"/>
    <mergeCell ref="AI30:AK30"/>
    <mergeCell ref="AI31:AK31"/>
  </mergeCells>
  <conditionalFormatting sqref="AX14:AX41">
    <cfRule type="cellIs" dxfId="10" priority="1" stopIfTrue="1" operator="equal">
      <formula>1</formula>
    </cfRule>
  </conditionalFormatting>
  <pageMargins left="0" right="0" top="0" bottom="0" header="0.51180553436279297" footer="0.51180553436279297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BH70"/>
  <sheetViews>
    <sheetView workbookViewId="0"/>
  </sheetViews>
  <sheetFormatPr defaultColWidth="9" defaultRowHeight="18" x14ac:dyDescent="0.25"/>
  <cols>
    <col min="1" max="1" width="9.5703125" style="69" customWidth="1"/>
    <col min="2" max="2" width="62" style="242" customWidth="1"/>
    <col min="3" max="3" width="32.42578125" style="6" customWidth="1"/>
    <col min="4" max="4" width="42.42578125" style="243" customWidth="1"/>
    <col min="5" max="5" width="5" style="5" customWidth="1"/>
    <col min="6" max="6" width="5.140625" style="5" customWidth="1"/>
    <col min="7" max="7" width="12.28515625" style="7" customWidth="1"/>
    <col min="8" max="8" width="6" style="7" customWidth="1"/>
    <col min="9" max="9" width="6.28515625" style="7" customWidth="1"/>
    <col min="10" max="10" width="7.5703125" customWidth="1"/>
    <col min="11" max="11" width="12.7109375" customWidth="1"/>
    <col min="12" max="12" width="8.42578125" customWidth="1"/>
    <col min="13" max="13" width="10.7109375" customWidth="1"/>
    <col min="14" max="14" width="7.85546875" customWidth="1"/>
    <col min="15" max="15" width="5.85546875" customWidth="1"/>
    <col min="16" max="17" width="5.28515625" customWidth="1"/>
    <col min="18" max="18" width="2.140625" customWidth="1"/>
    <col min="19" max="19" width="12.28515625" customWidth="1"/>
    <col min="20" max="20" width="8" customWidth="1"/>
    <col min="21" max="21" width="6.42578125" style="7" customWidth="1"/>
    <col min="22" max="22" width="7.7109375" customWidth="1"/>
    <col min="23" max="23" width="11.85546875" customWidth="1"/>
    <col min="24" max="24" width="8.140625" customWidth="1"/>
    <col min="25" max="25" width="10.7109375" customWidth="1"/>
    <col min="26" max="26" width="8.140625" customWidth="1"/>
    <col min="27" max="27" width="5.5703125" customWidth="1"/>
    <col min="28" max="29" width="5" customWidth="1"/>
    <col min="30" max="30" width="1.5703125" customWidth="1"/>
    <col min="31" max="31" width="12.42578125" customWidth="1"/>
    <col min="32" max="32" width="8" customWidth="1"/>
    <col min="33" max="33" width="6.7109375" style="7" customWidth="1"/>
    <col min="34" max="34" width="7.28515625" customWidth="1"/>
    <col min="35" max="35" width="11.5703125" customWidth="1"/>
    <col min="36" max="36" width="9.42578125" customWidth="1"/>
    <col min="37" max="37" width="10" customWidth="1"/>
    <col min="38" max="38" width="7.140625" customWidth="1"/>
    <col min="39" max="39" width="5.5703125" customWidth="1"/>
    <col min="40" max="42" width="5.42578125" customWidth="1"/>
    <col min="43" max="43" width="3.28515625" customWidth="1"/>
    <col min="44" max="44" width="2.7109375" customWidth="1"/>
    <col min="45" max="45" width="6" customWidth="1"/>
    <col min="46" max="46" width="8.140625" customWidth="1"/>
    <col min="47" max="47" width="11.28515625" customWidth="1"/>
    <col min="48" max="48" width="6.85546875" style="244" customWidth="1"/>
    <col min="50" max="50" width="7.28515625" customWidth="1"/>
    <col min="54" max="54" width="10.28515625" customWidth="1"/>
    <col min="55" max="55" width="6.5703125" customWidth="1"/>
  </cols>
  <sheetData>
    <row r="1" spans="1:60" ht="60" customHeight="1" x14ac:dyDescent="0.8">
      <c r="A1" s="245"/>
      <c r="B1" s="246" t="s">
        <v>0</v>
      </c>
      <c r="C1" s="247"/>
      <c r="D1" s="675" t="s">
        <v>107</v>
      </c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675"/>
      <c r="R1" s="675"/>
      <c r="S1" s="675"/>
      <c r="T1" s="675"/>
      <c r="U1" s="675"/>
      <c r="V1" s="675"/>
      <c r="W1" s="675"/>
      <c r="X1" s="675"/>
      <c r="Y1" s="675"/>
      <c r="Z1" s="675"/>
      <c r="AA1" s="675"/>
      <c r="AB1" s="675"/>
      <c r="AC1" s="675"/>
      <c r="AD1" s="675"/>
      <c r="AE1" s="675"/>
      <c r="AF1" s="675"/>
      <c r="AG1" s="675"/>
      <c r="AH1" s="675"/>
      <c r="AI1" s="675"/>
      <c r="AJ1" s="675"/>
      <c r="AK1" s="675"/>
      <c r="AL1" s="675"/>
      <c r="AM1" s="675"/>
      <c r="AN1" s="675"/>
      <c r="AO1" s="675"/>
      <c r="AP1" s="675"/>
      <c r="AQ1" s="675"/>
      <c r="AS1" s="12" t="s">
        <v>2</v>
      </c>
      <c r="AT1" s="13"/>
      <c r="AV1" s="539" t="s">
        <v>3</v>
      </c>
      <c r="AW1" s="539" t="s">
        <v>4</v>
      </c>
    </row>
    <row r="2" spans="1:60" ht="47.25" customHeight="1" x14ac:dyDescent="0.5">
      <c r="A2" s="693" t="s">
        <v>108</v>
      </c>
      <c r="B2" s="693"/>
      <c r="C2" s="693"/>
      <c r="D2" s="676" t="s">
        <v>6</v>
      </c>
      <c r="E2" s="676"/>
      <c r="F2" s="676"/>
      <c r="G2" s="676"/>
      <c r="H2" s="676"/>
      <c r="I2" s="676"/>
      <c r="J2" s="676"/>
      <c r="K2" s="676"/>
      <c r="L2" s="676"/>
      <c r="M2" s="676"/>
      <c r="N2" s="676"/>
      <c r="O2" s="676"/>
      <c r="P2" s="676"/>
      <c r="Q2" s="676"/>
      <c r="R2" s="676"/>
      <c r="S2" s="676"/>
      <c r="T2" s="676"/>
      <c r="U2" s="676"/>
      <c r="V2" s="676"/>
      <c r="W2" s="676"/>
      <c r="X2" s="676"/>
      <c r="Y2" s="676"/>
      <c r="Z2" s="676"/>
      <c r="AA2" s="676"/>
      <c r="AB2" s="676"/>
      <c r="AC2" s="676"/>
      <c r="AD2" s="676"/>
      <c r="AE2" s="676"/>
      <c r="AF2" s="676"/>
      <c r="AG2" s="676"/>
      <c r="AH2" s="676"/>
      <c r="AI2" s="676"/>
      <c r="AJ2" s="676"/>
      <c r="AK2" s="676"/>
      <c r="AL2" s="676"/>
      <c r="AM2" s="676"/>
      <c r="AN2" s="676"/>
      <c r="AO2" s="676"/>
      <c r="AP2" s="676"/>
      <c r="AQ2" s="676"/>
      <c r="AS2" s="541">
        <f>'СТР 1 сем'!AS2:AT2</f>
        <v>42664</v>
      </c>
      <c r="AT2" s="542"/>
      <c r="AV2" s="540"/>
      <c r="AW2" s="540"/>
    </row>
    <row r="3" spans="1:60" ht="44.25" customHeight="1" x14ac:dyDescent="0.5">
      <c r="A3" s="248"/>
      <c r="B3" s="694" t="s">
        <v>109</v>
      </c>
      <c r="C3" s="694"/>
      <c r="D3" s="249"/>
      <c r="E3" s="249"/>
      <c r="F3" s="249"/>
      <c r="G3" s="249"/>
      <c r="H3" s="249"/>
      <c r="I3" s="249"/>
      <c r="J3" s="249"/>
      <c r="K3" s="695" t="s">
        <v>110</v>
      </c>
      <c r="L3" s="695"/>
      <c r="M3" s="695"/>
      <c r="N3" s="695"/>
      <c r="O3" s="695"/>
      <c r="P3" s="695"/>
      <c r="Q3" s="695"/>
      <c r="R3" s="695"/>
      <c r="S3" s="695"/>
      <c r="T3" s="695"/>
      <c r="U3" s="695"/>
      <c r="V3" s="695"/>
      <c r="W3" s="695"/>
      <c r="X3" s="695"/>
      <c r="Y3" s="695"/>
      <c r="Z3" s="695"/>
      <c r="AA3" s="695"/>
      <c r="AB3" s="695"/>
      <c r="AC3" s="695"/>
      <c r="AD3" s="695"/>
      <c r="AE3" s="695"/>
      <c r="AF3" s="695"/>
      <c r="AG3" s="695"/>
      <c r="AH3" s="695"/>
      <c r="AI3" s="249"/>
      <c r="AJ3" s="249"/>
      <c r="AK3" s="249"/>
      <c r="AL3" s="249"/>
      <c r="AM3" s="249"/>
      <c r="AN3" s="249"/>
      <c r="AO3" s="249"/>
      <c r="AP3" s="249"/>
      <c r="AQ3" s="249"/>
      <c r="AS3" s="17"/>
      <c r="AT3" s="18"/>
      <c r="AV3" s="14"/>
      <c r="AW3" s="14"/>
    </row>
    <row r="4" spans="1:60" ht="42.75" customHeight="1" x14ac:dyDescent="0.5">
      <c r="A4" s="248"/>
      <c r="B4" s="248"/>
      <c r="C4" s="248"/>
      <c r="D4" s="249"/>
      <c r="E4" s="249"/>
      <c r="F4" s="249"/>
      <c r="G4" s="249"/>
      <c r="H4" s="249"/>
      <c r="I4" s="249"/>
      <c r="J4" s="249"/>
      <c r="K4" s="695"/>
      <c r="L4" s="695"/>
      <c r="M4" s="695"/>
      <c r="N4" s="695"/>
      <c r="O4" s="695"/>
      <c r="P4" s="695"/>
      <c r="Q4" s="695"/>
      <c r="R4" s="695"/>
      <c r="S4" s="695"/>
      <c r="T4" s="695"/>
      <c r="U4" s="695"/>
      <c r="V4" s="695"/>
      <c r="W4" s="695"/>
      <c r="X4" s="695"/>
      <c r="Y4" s="695"/>
      <c r="Z4" s="695"/>
      <c r="AA4" s="695"/>
      <c r="AB4" s="695"/>
      <c r="AC4" s="695"/>
      <c r="AD4" s="695"/>
      <c r="AE4" s="695"/>
      <c r="AF4" s="695"/>
      <c r="AG4" s="695"/>
      <c r="AH4" s="695"/>
      <c r="AI4" s="249"/>
      <c r="AJ4" s="249"/>
      <c r="AK4" s="249"/>
      <c r="AL4" s="249"/>
      <c r="AM4" s="249"/>
      <c r="AN4" s="249"/>
      <c r="AO4" s="249"/>
      <c r="AP4" s="249"/>
      <c r="AQ4" s="249"/>
      <c r="AS4" s="17"/>
      <c r="AT4" s="18"/>
      <c r="AV4" s="14"/>
      <c r="AW4" s="14"/>
    </row>
    <row r="5" spans="1:60" s="21" customFormat="1" ht="37.5" customHeight="1" x14ac:dyDescent="0.2">
      <c r="A5" s="250"/>
      <c r="B5" s="251"/>
      <c r="C5" s="252"/>
      <c r="D5" s="696" t="s">
        <v>111</v>
      </c>
      <c r="E5" s="697"/>
      <c r="F5" s="697"/>
      <c r="G5" s="697"/>
      <c r="H5" s="697"/>
      <c r="I5" s="697"/>
      <c r="J5" s="697"/>
      <c r="K5" s="697"/>
      <c r="L5" s="697"/>
      <c r="M5" s="697"/>
      <c r="N5" s="697"/>
      <c r="O5" s="697"/>
      <c r="P5" s="697"/>
      <c r="Q5" s="697"/>
      <c r="R5" s="697"/>
      <c r="S5" s="697"/>
      <c r="T5" s="697"/>
      <c r="U5" s="697"/>
      <c r="V5" s="697"/>
      <c r="W5" s="697"/>
      <c r="X5" s="697"/>
      <c r="Y5" s="697"/>
      <c r="Z5" s="697"/>
      <c r="AA5" s="697"/>
      <c r="AB5" s="697"/>
      <c r="AC5" s="697"/>
      <c r="AD5" s="697"/>
      <c r="AE5" s="697"/>
      <c r="AF5" s="697"/>
      <c r="AG5" s="697"/>
      <c r="AH5" s="697"/>
      <c r="AI5" s="697"/>
      <c r="AJ5" s="697"/>
      <c r="AK5" s="697"/>
      <c r="AL5" s="697"/>
      <c r="AM5" s="697"/>
      <c r="AN5" s="697"/>
      <c r="AO5" s="697"/>
      <c r="AP5" s="697"/>
      <c r="AQ5" s="698"/>
      <c r="AS5" s="541">
        <f>'СТР 1 сем'!AS6</f>
        <v>42291</v>
      </c>
      <c r="AT5" s="542"/>
      <c r="AU5" s="26">
        <v>6</v>
      </c>
      <c r="AV5" s="26">
        <v>8</v>
      </c>
      <c r="AW5" s="26">
        <v>3</v>
      </c>
    </row>
    <row r="6" spans="1:60" s="253" customFormat="1" ht="27" customHeight="1" x14ac:dyDescent="0.25">
      <c r="A6" s="646" t="s">
        <v>10</v>
      </c>
      <c r="B6" s="649" t="s">
        <v>11</v>
      </c>
      <c r="C6" s="652" t="s">
        <v>12</v>
      </c>
      <c r="D6" s="655" t="s">
        <v>112</v>
      </c>
      <c r="E6" s="658" t="s">
        <v>14</v>
      </c>
      <c r="F6" s="658" t="s">
        <v>15</v>
      </c>
      <c r="G6" s="638" t="s">
        <v>16</v>
      </c>
      <c r="H6" s="639"/>
      <c r="I6" s="639"/>
      <c r="J6" s="639"/>
      <c r="K6" s="639"/>
      <c r="L6" s="639"/>
      <c r="M6" s="639"/>
      <c r="N6" s="639"/>
      <c r="O6" s="639"/>
      <c r="P6" s="639"/>
      <c r="Q6" s="640"/>
      <c r="R6" s="687"/>
      <c r="S6" s="635" t="s">
        <v>17</v>
      </c>
      <c r="T6" s="636"/>
      <c r="U6" s="636"/>
      <c r="V6" s="636"/>
      <c r="W6" s="636"/>
      <c r="X6" s="636"/>
      <c r="Y6" s="636"/>
      <c r="Z6" s="636"/>
      <c r="AA6" s="636"/>
      <c r="AB6" s="636"/>
      <c r="AC6" s="637"/>
      <c r="AD6" s="687"/>
      <c r="AE6" s="713" t="s">
        <v>18</v>
      </c>
      <c r="AF6" s="714"/>
      <c r="AG6" s="714"/>
      <c r="AH6" s="714"/>
      <c r="AI6" s="714"/>
      <c r="AJ6" s="714"/>
      <c r="AK6" s="714"/>
      <c r="AL6" s="714"/>
      <c r="AM6" s="714"/>
      <c r="AN6" s="714"/>
      <c r="AO6" s="715"/>
      <c r="AP6" s="707" t="s">
        <v>19</v>
      </c>
      <c r="AQ6" s="677" t="s">
        <v>14</v>
      </c>
      <c r="AR6" s="677" t="s">
        <v>15</v>
      </c>
      <c r="AS6" s="254"/>
      <c r="AT6" s="254"/>
      <c r="AU6" s="254"/>
    </row>
    <row r="7" spans="1:60" s="253" customFormat="1" ht="30.75" customHeight="1" x14ac:dyDescent="0.25">
      <c r="A7" s="647"/>
      <c r="B7" s="650"/>
      <c r="C7" s="653"/>
      <c r="D7" s="656"/>
      <c r="E7" s="659"/>
      <c r="F7" s="659"/>
      <c r="G7" s="641" t="s">
        <v>20</v>
      </c>
      <c r="H7" s="642"/>
      <c r="I7" s="642"/>
      <c r="J7" s="642"/>
      <c r="K7" s="642"/>
      <c r="L7" s="642"/>
      <c r="M7" s="642"/>
      <c r="N7" s="642"/>
      <c r="O7" s="642"/>
      <c r="P7" s="642"/>
      <c r="Q7" s="643"/>
      <c r="R7" s="688"/>
      <c r="S7" s="626" t="s">
        <v>20</v>
      </c>
      <c r="T7" s="644"/>
      <c r="U7" s="644"/>
      <c r="V7" s="644"/>
      <c r="W7" s="644"/>
      <c r="X7" s="644"/>
      <c r="Y7" s="644"/>
      <c r="Z7" s="644"/>
      <c r="AA7" s="644"/>
      <c r="AB7" s="644"/>
      <c r="AC7" s="645"/>
      <c r="AD7" s="688"/>
      <c r="AE7" s="680" t="s">
        <v>20</v>
      </c>
      <c r="AF7" s="716"/>
      <c r="AG7" s="716"/>
      <c r="AH7" s="716"/>
      <c r="AI7" s="716"/>
      <c r="AJ7" s="716"/>
      <c r="AK7" s="716"/>
      <c r="AL7" s="716"/>
      <c r="AM7" s="716"/>
      <c r="AN7" s="716"/>
      <c r="AO7" s="717"/>
      <c r="AP7" s="708"/>
      <c r="AQ7" s="678"/>
      <c r="AR7" s="678"/>
      <c r="AS7" s="255"/>
      <c r="AT7" s="255"/>
      <c r="AU7" s="255"/>
    </row>
    <row r="8" spans="1:60" s="253" customFormat="1" ht="18.75" customHeight="1" x14ac:dyDescent="0.25">
      <c r="A8" s="647"/>
      <c r="B8" s="650"/>
      <c r="C8" s="653"/>
      <c r="D8" s="656"/>
      <c r="E8" s="659"/>
      <c r="F8" s="659"/>
      <c r="G8" s="641" t="s">
        <v>21</v>
      </c>
      <c r="H8" s="662"/>
      <c r="I8" s="662"/>
      <c r="J8" s="663"/>
      <c r="K8" s="641" t="s">
        <v>22</v>
      </c>
      <c r="L8" s="662"/>
      <c r="M8" s="662"/>
      <c r="N8" s="663"/>
      <c r="O8" s="670" t="s">
        <v>23</v>
      </c>
      <c r="P8" s="667" t="s">
        <v>4</v>
      </c>
      <c r="Q8" s="667" t="s">
        <v>24</v>
      </c>
      <c r="R8" s="688"/>
      <c r="S8" s="626" t="s">
        <v>21</v>
      </c>
      <c r="T8" s="627"/>
      <c r="U8" s="627"/>
      <c r="V8" s="628"/>
      <c r="W8" s="626" t="s">
        <v>22</v>
      </c>
      <c r="X8" s="627"/>
      <c r="Y8" s="627"/>
      <c r="Z8" s="628"/>
      <c r="AA8" s="623" t="s">
        <v>23</v>
      </c>
      <c r="AB8" s="690" t="s">
        <v>4</v>
      </c>
      <c r="AC8" s="690" t="s">
        <v>24</v>
      </c>
      <c r="AD8" s="688"/>
      <c r="AE8" s="680" t="s">
        <v>21</v>
      </c>
      <c r="AF8" s="681"/>
      <c r="AG8" s="681"/>
      <c r="AH8" s="682"/>
      <c r="AI8" s="680" t="s">
        <v>22</v>
      </c>
      <c r="AJ8" s="681"/>
      <c r="AK8" s="681"/>
      <c r="AL8" s="682"/>
      <c r="AM8" s="710" t="s">
        <v>23</v>
      </c>
      <c r="AN8" s="704" t="s">
        <v>4</v>
      </c>
      <c r="AO8" s="704" t="s">
        <v>24</v>
      </c>
      <c r="AP8" s="708"/>
      <c r="AQ8" s="678"/>
      <c r="AR8" s="678"/>
      <c r="AS8" s="255"/>
      <c r="AT8" s="255"/>
      <c r="AU8" s="255"/>
    </row>
    <row r="9" spans="1:60" s="253" customFormat="1" ht="18.75" customHeight="1" x14ac:dyDescent="0.25">
      <c r="A9" s="647"/>
      <c r="B9" s="650"/>
      <c r="C9" s="653"/>
      <c r="D9" s="656"/>
      <c r="E9" s="659"/>
      <c r="F9" s="659"/>
      <c r="G9" s="664"/>
      <c r="H9" s="665"/>
      <c r="I9" s="665"/>
      <c r="J9" s="666"/>
      <c r="K9" s="664"/>
      <c r="L9" s="665"/>
      <c r="M9" s="665"/>
      <c r="N9" s="666"/>
      <c r="O9" s="671"/>
      <c r="P9" s="668"/>
      <c r="Q9" s="668"/>
      <c r="R9" s="688"/>
      <c r="S9" s="629"/>
      <c r="T9" s="630"/>
      <c r="U9" s="630"/>
      <c r="V9" s="631"/>
      <c r="W9" s="629"/>
      <c r="X9" s="630"/>
      <c r="Y9" s="630"/>
      <c r="Z9" s="631"/>
      <c r="AA9" s="624"/>
      <c r="AB9" s="691"/>
      <c r="AC9" s="691"/>
      <c r="AD9" s="688"/>
      <c r="AE9" s="683"/>
      <c r="AF9" s="684"/>
      <c r="AG9" s="684"/>
      <c r="AH9" s="685"/>
      <c r="AI9" s="683"/>
      <c r="AJ9" s="684"/>
      <c r="AK9" s="684"/>
      <c r="AL9" s="685"/>
      <c r="AM9" s="711"/>
      <c r="AN9" s="705"/>
      <c r="AO9" s="705"/>
      <c r="AP9" s="708"/>
      <c r="AQ9" s="678"/>
      <c r="AR9" s="678"/>
      <c r="AS9" s="255"/>
      <c r="AT9" s="255"/>
      <c r="AU9" s="255"/>
    </row>
    <row r="10" spans="1:60" s="253" customFormat="1" ht="21.75" customHeight="1" x14ac:dyDescent="0.25">
      <c r="A10" s="647"/>
      <c r="B10" s="650"/>
      <c r="C10" s="653"/>
      <c r="D10" s="656"/>
      <c r="E10" s="659"/>
      <c r="F10" s="659"/>
      <c r="G10" s="641" t="s">
        <v>25</v>
      </c>
      <c r="H10" s="641" t="s">
        <v>26</v>
      </c>
      <c r="I10" s="641" t="s">
        <v>27</v>
      </c>
      <c r="J10" s="641" t="s">
        <v>28</v>
      </c>
      <c r="K10" s="641" t="s">
        <v>25</v>
      </c>
      <c r="L10" s="641" t="s">
        <v>113</v>
      </c>
      <c r="M10" s="673" t="s">
        <v>114</v>
      </c>
      <c r="N10" s="641" t="s">
        <v>28</v>
      </c>
      <c r="O10" s="671"/>
      <c r="P10" s="668"/>
      <c r="Q10" s="668"/>
      <c r="R10" s="688"/>
      <c r="S10" s="626" t="s">
        <v>25</v>
      </c>
      <c r="T10" s="626" t="s">
        <v>26</v>
      </c>
      <c r="U10" s="626" t="s">
        <v>27</v>
      </c>
      <c r="V10" s="626" t="s">
        <v>28</v>
      </c>
      <c r="W10" s="626" t="s">
        <v>25</v>
      </c>
      <c r="X10" s="626" t="s">
        <v>113</v>
      </c>
      <c r="Y10" s="633" t="s">
        <v>114</v>
      </c>
      <c r="Z10" s="626" t="s">
        <v>28</v>
      </c>
      <c r="AA10" s="624"/>
      <c r="AB10" s="691"/>
      <c r="AC10" s="691"/>
      <c r="AD10" s="688"/>
      <c r="AE10" s="680" t="s">
        <v>25</v>
      </c>
      <c r="AF10" s="680" t="s">
        <v>26</v>
      </c>
      <c r="AG10" s="680" t="s">
        <v>27</v>
      </c>
      <c r="AH10" s="680" t="s">
        <v>28</v>
      </c>
      <c r="AI10" s="680" t="s">
        <v>25</v>
      </c>
      <c r="AJ10" s="680" t="s">
        <v>113</v>
      </c>
      <c r="AK10" s="702" t="s">
        <v>114</v>
      </c>
      <c r="AL10" s="680" t="s">
        <v>28</v>
      </c>
      <c r="AM10" s="711"/>
      <c r="AN10" s="705"/>
      <c r="AO10" s="705"/>
      <c r="AP10" s="708"/>
      <c r="AQ10" s="678"/>
      <c r="AR10" s="678"/>
      <c r="AS10" s="699" t="s">
        <v>29</v>
      </c>
      <c r="AT10" s="700"/>
      <c r="AU10" s="255">
        <v>23</v>
      </c>
      <c r="AV10" s="255">
        <v>23</v>
      </c>
      <c r="AW10" s="255">
        <v>24</v>
      </c>
      <c r="AX10" s="699" t="s">
        <v>30</v>
      </c>
      <c r="AY10" s="700"/>
      <c r="AZ10" s="255" t="s">
        <v>27</v>
      </c>
      <c r="BA10" s="699" t="s">
        <v>31</v>
      </c>
      <c r="BB10" s="701"/>
      <c r="BC10" s="700"/>
      <c r="BD10" s="699" t="s">
        <v>32</v>
      </c>
      <c r="BE10" s="700"/>
    </row>
    <row r="11" spans="1:60" s="256" customFormat="1" ht="35.25" customHeight="1" x14ac:dyDescent="0.25">
      <c r="A11" s="648"/>
      <c r="B11" s="651"/>
      <c r="C11" s="654"/>
      <c r="D11" s="657"/>
      <c r="E11" s="660"/>
      <c r="F11" s="660"/>
      <c r="G11" s="661"/>
      <c r="H11" s="661"/>
      <c r="I11" s="661"/>
      <c r="J11" s="661"/>
      <c r="K11" s="661"/>
      <c r="L11" s="661"/>
      <c r="M11" s="674"/>
      <c r="N11" s="661"/>
      <c r="O11" s="672"/>
      <c r="P11" s="669"/>
      <c r="Q11" s="669"/>
      <c r="R11" s="689"/>
      <c r="S11" s="632"/>
      <c r="T11" s="632"/>
      <c r="U11" s="632"/>
      <c r="V11" s="632"/>
      <c r="W11" s="632"/>
      <c r="X11" s="632"/>
      <c r="Y11" s="634"/>
      <c r="Z11" s="632"/>
      <c r="AA11" s="625"/>
      <c r="AB11" s="692"/>
      <c r="AC11" s="692"/>
      <c r="AD11" s="689"/>
      <c r="AE11" s="686"/>
      <c r="AF11" s="686"/>
      <c r="AG11" s="686"/>
      <c r="AH11" s="686"/>
      <c r="AI11" s="686"/>
      <c r="AJ11" s="686"/>
      <c r="AK11" s="703"/>
      <c r="AL11" s="686"/>
      <c r="AM11" s="712"/>
      <c r="AN11" s="706"/>
      <c r="AO11" s="706"/>
      <c r="AP11" s="709"/>
      <c r="AQ11" s="679"/>
      <c r="AR11" s="679"/>
      <c r="AS11" s="257" t="s">
        <v>33</v>
      </c>
      <c r="AT11" s="257" t="s">
        <v>34</v>
      </c>
      <c r="AU11" s="258" t="s">
        <v>35</v>
      </c>
      <c r="AV11" s="258" t="s">
        <v>36</v>
      </c>
      <c r="AW11" s="258" t="s">
        <v>37</v>
      </c>
      <c r="AX11" s="258" t="s">
        <v>38</v>
      </c>
      <c r="AY11" s="258" t="s">
        <v>39</v>
      </c>
      <c r="AZ11" s="259" t="s">
        <v>40</v>
      </c>
      <c r="BA11" s="258" t="s">
        <v>41</v>
      </c>
      <c r="BB11" s="258" t="s">
        <v>42</v>
      </c>
      <c r="BC11" s="258" t="s">
        <v>43</v>
      </c>
      <c r="BD11" s="260" t="s">
        <v>33</v>
      </c>
      <c r="BE11" s="260" t="s">
        <v>34</v>
      </c>
    </row>
    <row r="12" spans="1:60" ht="49.5" customHeight="1" x14ac:dyDescent="0.2">
      <c r="A12" s="261">
        <v>1</v>
      </c>
      <c r="B12" s="262" t="s">
        <v>115</v>
      </c>
      <c r="C12" s="263" t="s">
        <v>46</v>
      </c>
      <c r="D12" s="262" t="s">
        <v>116</v>
      </c>
      <c r="E12" s="264">
        <v>1</v>
      </c>
      <c r="F12" s="264">
        <v>1</v>
      </c>
      <c r="G12" s="265">
        <v>44110</v>
      </c>
      <c r="H12" s="266" t="s">
        <v>48</v>
      </c>
      <c r="I12" s="267" t="s">
        <v>117</v>
      </c>
      <c r="J12" s="267">
        <v>6</v>
      </c>
      <c r="K12" s="461" t="s">
        <v>118</v>
      </c>
      <c r="L12" s="462"/>
      <c r="M12" s="463"/>
      <c r="N12" s="268">
        <v>6</v>
      </c>
      <c r="O12" s="268">
        <v>8</v>
      </c>
      <c r="P12" s="268">
        <v>3</v>
      </c>
      <c r="Q12" s="269">
        <f t="shared" ref="Q12:Q41" si="0">SUM(N12:P12)+J12</f>
        <v>23</v>
      </c>
      <c r="R12" s="264"/>
      <c r="S12" s="270">
        <v>44145</v>
      </c>
      <c r="T12" s="271" t="str">
        <f t="shared" ref="T12:V13" si="1">H12</f>
        <v xml:space="preserve"> 3-4</v>
      </c>
      <c r="U12" s="271" t="str">
        <f t="shared" si="1"/>
        <v>506                                                                                                                       504</v>
      </c>
      <c r="V12" s="271">
        <f t="shared" si="1"/>
        <v>6</v>
      </c>
      <c r="W12" s="577" t="s">
        <v>119</v>
      </c>
      <c r="X12" s="578"/>
      <c r="Y12" s="579"/>
      <c r="Z12" s="272">
        <f>N12</f>
        <v>6</v>
      </c>
      <c r="AA12" s="273">
        <v>8</v>
      </c>
      <c r="AB12" s="273">
        <v>4</v>
      </c>
      <c r="AC12" s="274">
        <f t="shared" ref="AC12:AC41" si="2">SUM(Z12:AB12)+V12</f>
        <v>24</v>
      </c>
      <c r="AD12" s="275"/>
      <c r="AE12" s="276">
        <v>44187</v>
      </c>
      <c r="AF12" s="277" t="str">
        <f t="shared" ref="AF12:AH13" si="3">H12</f>
        <v xml:space="preserve"> 3-4</v>
      </c>
      <c r="AG12" s="277" t="str">
        <f t="shared" si="3"/>
        <v>506                                                                                                                       504</v>
      </c>
      <c r="AH12" s="277">
        <f t="shared" si="3"/>
        <v>6</v>
      </c>
      <c r="AI12" s="574" t="s">
        <v>120</v>
      </c>
      <c r="AJ12" s="575"/>
      <c r="AK12" s="576"/>
      <c r="AL12" s="278">
        <f>Z12</f>
        <v>6</v>
      </c>
      <c r="AM12" s="279">
        <v>8</v>
      </c>
      <c r="AN12" s="279">
        <v>4</v>
      </c>
      <c r="AO12" s="280">
        <f>SUM(AL12:AN12)+AH12</f>
        <v>24</v>
      </c>
      <c r="AP12" s="281">
        <f t="shared" ref="AP12:AP41" si="4">AO12+AC12+Q12</f>
        <v>71</v>
      </c>
      <c r="AQ12" s="282">
        <f t="shared" ref="AQ12:AQ20" si="5">E12</f>
        <v>1</v>
      </c>
      <c r="AR12" s="167">
        <v>1</v>
      </c>
      <c r="AS12" s="283">
        <v>42</v>
      </c>
      <c r="AT12" s="283">
        <v>48</v>
      </c>
      <c r="AU12" s="284" t="str">
        <f t="shared" ref="AU12:AU20" si="6">TEXT(G12, "ДДДДДДД")</f>
        <v>вторник</v>
      </c>
      <c r="AV12" s="284" t="str">
        <f t="shared" ref="AV12:AV20" si="7">TEXT(S12, "ДДДДДДД")</f>
        <v>вторник</v>
      </c>
      <c r="AW12" s="284" t="str">
        <f t="shared" ref="AW12:AW20" si="8">TEXT(AE12, "ДДДДДДД")</f>
        <v>вторник</v>
      </c>
      <c r="AX12" s="285">
        <v>4</v>
      </c>
      <c r="AY12" s="286" t="str">
        <f t="shared" ref="AY12:AY20" si="9">IF(AX12=3, "5-6", IF(AX12=4, "7-8", "9-10"))</f>
        <v>7-8</v>
      </c>
      <c r="AZ12" s="287">
        <v>23</v>
      </c>
      <c r="BA12" s="288" t="s">
        <v>121</v>
      </c>
      <c r="BB12" s="289" t="s">
        <v>51</v>
      </c>
      <c r="BC12" s="290">
        <v>6</v>
      </c>
      <c r="BD12" s="75">
        <v>44</v>
      </c>
      <c r="BE12" s="76">
        <v>35</v>
      </c>
      <c r="BF12" s="77"/>
      <c r="BG12" s="77"/>
      <c r="BH12" s="78"/>
    </row>
    <row r="13" spans="1:60" ht="36" customHeight="1" x14ac:dyDescent="0.2">
      <c r="A13" s="291">
        <v>2</v>
      </c>
      <c r="B13" s="45" t="s">
        <v>122</v>
      </c>
      <c r="C13" s="292" t="s">
        <v>46</v>
      </c>
      <c r="D13" s="45" t="s">
        <v>123</v>
      </c>
      <c r="E13" s="293">
        <v>1</v>
      </c>
      <c r="F13" s="293">
        <v>1</v>
      </c>
      <c r="G13" s="294">
        <v>44111</v>
      </c>
      <c r="H13" s="295" t="s">
        <v>57</v>
      </c>
      <c r="I13" s="296">
        <v>267</v>
      </c>
      <c r="J13" s="296">
        <v>6</v>
      </c>
      <c r="K13" s="449" t="s">
        <v>124</v>
      </c>
      <c r="L13" s="450"/>
      <c r="M13" s="451"/>
      <c r="N13" s="165">
        <f t="shared" ref="N13:N20" si="10">BC13</f>
        <v>6</v>
      </c>
      <c r="O13" s="165">
        <v>8</v>
      </c>
      <c r="P13" s="165">
        <v>3</v>
      </c>
      <c r="Q13" s="166">
        <f t="shared" si="0"/>
        <v>23</v>
      </c>
      <c r="R13" s="167"/>
      <c r="S13" s="297">
        <v>44146</v>
      </c>
      <c r="T13" s="169" t="str">
        <f t="shared" si="1"/>
        <v xml:space="preserve"> 5-6</v>
      </c>
      <c r="U13" s="169">
        <f t="shared" si="1"/>
        <v>267</v>
      </c>
      <c r="V13" s="169">
        <f t="shared" si="1"/>
        <v>6</v>
      </c>
      <c r="W13" s="580" t="s">
        <v>125</v>
      </c>
      <c r="X13" s="581"/>
      <c r="Y13" s="582"/>
      <c r="Z13" s="170">
        <f>N13</f>
        <v>6</v>
      </c>
      <c r="AA13" s="171">
        <v>8</v>
      </c>
      <c r="AB13" s="171">
        <v>3</v>
      </c>
      <c r="AC13" s="172">
        <f t="shared" si="2"/>
        <v>23</v>
      </c>
      <c r="AD13" s="52"/>
      <c r="AE13" s="213">
        <v>44188</v>
      </c>
      <c r="AF13" s="174" t="str">
        <f t="shared" si="3"/>
        <v xml:space="preserve"> 5-6</v>
      </c>
      <c r="AG13" s="175">
        <f t="shared" si="3"/>
        <v>267</v>
      </c>
      <c r="AH13" s="175">
        <f t="shared" si="3"/>
        <v>6</v>
      </c>
      <c r="AI13" s="571" t="s">
        <v>126</v>
      </c>
      <c r="AJ13" s="572"/>
      <c r="AK13" s="573"/>
      <c r="AL13" s="298">
        <f>Z13</f>
        <v>6</v>
      </c>
      <c r="AM13" s="299">
        <v>8</v>
      </c>
      <c r="AN13" s="299">
        <v>4</v>
      </c>
      <c r="AO13" s="300">
        <f>SUM(AL13:AN13)+AH13</f>
        <v>24</v>
      </c>
      <c r="AP13" s="301">
        <f t="shared" si="4"/>
        <v>70</v>
      </c>
      <c r="AQ13" s="64">
        <f t="shared" si="5"/>
        <v>1</v>
      </c>
      <c r="AR13" s="65">
        <f t="shared" ref="AR13:AR20" si="11">F13</f>
        <v>1</v>
      </c>
      <c r="AS13" s="66">
        <v>42</v>
      </c>
      <c r="AT13" s="67">
        <v>48</v>
      </c>
      <c r="AU13" s="68" t="str">
        <f t="shared" si="6"/>
        <v>среда</v>
      </c>
      <c r="AV13" s="68" t="str">
        <f t="shared" si="7"/>
        <v>среда</v>
      </c>
      <c r="AW13" s="68" t="str">
        <f t="shared" si="8"/>
        <v>среда</v>
      </c>
      <c r="AX13" s="69">
        <v>4</v>
      </c>
      <c r="AY13" s="70" t="str">
        <f t="shared" si="9"/>
        <v>7-8</v>
      </c>
      <c r="AZ13" s="71">
        <v>211</v>
      </c>
      <c r="BA13" s="72" t="s">
        <v>50</v>
      </c>
      <c r="BB13" s="73" t="s">
        <v>51</v>
      </c>
      <c r="BC13" s="74">
        <v>6</v>
      </c>
      <c r="BD13" s="75">
        <v>40</v>
      </c>
      <c r="BE13" s="76">
        <v>41</v>
      </c>
      <c r="BF13" s="77"/>
      <c r="BG13" s="77"/>
      <c r="BH13" s="78"/>
    </row>
    <row r="14" spans="1:60" ht="40.5" x14ac:dyDescent="0.2">
      <c r="A14" s="302">
        <v>3</v>
      </c>
      <c r="B14" s="112" t="s">
        <v>127</v>
      </c>
      <c r="C14" s="292" t="s">
        <v>63</v>
      </c>
      <c r="D14" s="139" t="s">
        <v>128</v>
      </c>
      <c r="E14" s="167">
        <v>1</v>
      </c>
      <c r="F14" s="167">
        <v>1</v>
      </c>
      <c r="G14" s="303">
        <v>44109</v>
      </c>
      <c r="H14" s="266" t="s">
        <v>57</v>
      </c>
      <c r="I14" s="304">
        <v>210</v>
      </c>
      <c r="J14" s="304">
        <v>6</v>
      </c>
      <c r="K14" s="449" t="s">
        <v>124</v>
      </c>
      <c r="L14" s="450"/>
      <c r="M14" s="451"/>
      <c r="N14" s="179">
        <f t="shared" si="10"/>
        <v>6</v>
      </c>
      <c r="O14" s="305">
        <v>8</v>
      </c>
      <c r="P14" s="305">
        <v>3</v>
      </c>
      <c r="Q14" s="306">
        <f t="shared" si="0"/>
        <v>23</v>
      </c>
      <c r="R14" s="307"/>
      <c r="S14" s="308">
        <v>44144</v>
      </c>
      <c r="T14" s="309" t="s">
        <v>61</v>
      </c>
      <c r="U14" s="304">
        <v>210</v>
      </c>
      <c r="V14" s="310">
        <f t="shared" ref="V14:V21" si="12">J14</f>
        <v>6</v>
      </c>
      <c r="W14" s="580" t="s">
        <v>125</v>
      </c>
      <c r="X14" s="581"/>
      <c r="Y14" s="582"/>
      <c r="Z14" s="311">
        <v>6</v>
      </c>
      <c r="AA14" s="312">
        <v>8</v>
      </c>
      <c r="AB14" s="312">
        <v>3</v>
      </c>
      <c r="AC14" s="313">
        <f t="shared" si="2"/>
        <v>23</v>
      </c>
      <c r="AD14" s="96"/>
      <c r="AE14" s="314">
        <v>44186</v>
      </c>
      <c r="AF14" s="315" t="s">
        <v>61</v>
      </c>
      <c r="AG14" s="304">
        <v>210</v>
      </c>
      <c r="AH14" s="316">
        <f>$AU$6</f>
        <v>0</v>
      </c>
      <c r="AI14" s="571" t="s">
        <v>126</v>
      </c>
      <c r="AJ14" s="572"/>
      <c r="AK14" s="573"/>
      <c r="AL14" s="317">
        <v>6</v>
      </c>
      <c r="AM14" s="318">
        <v>8</v>
      </c>
      <c r="AN14" s="318">
        <v>4</v>
      </c>
      <c r="AO14" s="319">
        <v>24</v>
      </c>
      <c r="AP14" s="320">
        <f t="shared" si="4"/>
        <v>70</v>
      </c>
      <c r="AQ14" s="104">
        <f t="shared" si="5"/>
        <v>1</v>
      </c>
      <c r="AR14" s="105">
        <f t="shared" si="11"/>
        <v>1</v>
      </c>
      <c r="AS14" s="66">
        <v>42</v>
      </c>
      <c r="AT14" s="67">
        <v>48</v>
      </c>
      <c r="AU14" s="68" t="str">
        <f t="shared" si="6"/>
        <v>понедельник</v>
      </c>
      <c r="AV14" s="68" t="str">
        <f t="shared" si="7"/>
        <v>понедельник</v>
      </c>
      <c r="AW14" s="68" t="str">
        <f t="shared" si="8"/>
        <v>понедельник</v>
      </c>
      <c r="AX14" s="106">
        <v>4</v>
      </c>
      <c r="AY14" s="70" t="str">
        <f t="shared" si="9"/>
        <v>7-8</v>
      </c>
      <c r="AZ14" s="71">
        <v>211</v>
      </c>
      <c r="BA14" s="107" t="str">
        <f t="shared" ref="BA14:BB20" si="13">BA13</f>
        <v>107,111</v>
      </c>
      <c r="BB14" s="107" t="str">
        <f t="shared" si="13"/>
        <v>9,00-11,00</v>
      </c>
      <c r="BC14" s="108">
        <f t="shared" ref="BC14:BC20" si="14">$BC$13</f>
        <v>6</v>
      </c>
      <c r="BD14" s="109">
        <f>BD13</f>
        <v>40</v>
      </c>
      <c r="BE14" s="109">
        <f>BE13</f>
        <v>41</v>
      </c>
      <c r="BF14" s="77"/>
      <c r="BG14" s="77"/>
      <c r="BH14" s="78"/>
    </row>
    <row r="15" spans="1:60" s="321" customFormat="1" ht="60" customHeight="1" x14ac:dyDescent="0.2">
      <c r="A15" s="302">
        <v>4</v>
      </c>
      <c r="B15" s="112" t="s">
        <v>129</v>
      </c>
      <c r="C15" s="322" t="s">
        <v>46</v>
      </c>
      <c r="D15" s="112" t="s">
        <v>130</v>
      </c>
      <c r="E15" s="181">
        <v>1</v>
      </c>
      <c r="F15" s="181">
        <v>1.2</v>
      </c>
      <c r="G15" s="323">
        <v>44106</v>
      </c>
      <c r="H15" s="266" t="s">
        <v>57</v>
      </c>
      <c r="I15" s="178" t="s">
        <v>131</v>
      </c>
      <c r="J15" s="178">
        <v>6</v>
      </c>
      <c r="K15" s="449" t="s">
        <v>124</v>
      </c>
      <c r="L15" s="450"/>
      <c r="M15" s="451"/>
      <c r="N15" s="179">
        <f t="shared" si="10"/>
        <v>6</v>
      </c>
      <c r="O15" s="179">
        <v>8</v>
      </c>
      <c r="P15" s="179">
        <v>3</v>
      </c>
      <c r="Q15" s="180">
        <f t="shared" si="0"/>
        <v>23</v>
      </c>
      <c r="R15" s="181"/>
      <c r="S15" s="324">
        <f>G15+AS15</f>
        <v>44148</v>
      </c>
      <c r="T15" s="182" t="str">
        <f>H15</f>
        <v xml:space="preserve"> 5-6</v>
      </c>
      <c r="U15" s="182" t="str">
        <f>I15</f>
        <v>507  204           210</v>
      </c>
      <c r="V15" s="182">
        <f t="shared" si="12"/>
        <v>6</v>
      </c>
      <c r="W15" s="580" t="s">
        <v>125</v>
      </c>
      <c r="X15" s="581"/>
      <c r="Y15" s="582"/>
      <c r="Z15" s="183">
        <f t="shared" ref="Z15:Z21" si="15">N15</f>
        <v>6</v>
      </c>
      <c r="AA15" s="184">
        <v>8</v>
      </c>
      <c r="AB15" s="184">
        <v>3</v>
      </c>
      <c r="AC15" s="185">
        <f t="shared" si="2"/>
        <v>23</v>
      </c>
      <c r="AD15" s="118"/>
      <c r="AE15" s="230">
        <v>44190</v>
      </c>
      <c r="AF15" s="186" t="str">
        <f t="shared" ref="AF15:AH21" si="16">H15</f>
        <v xml:space="preserve"> 5-6</v>
      </c>
      <c r="AG15" s="187" t="str">
        <f t="shared" si="16"/>
        <v>507  204           210</v>
      </c>
      <c r="AH15" s="187">
        <f t="shared" si="16"/>
        <v>6</v>
      </c>
      <c r="AI15" s="571" t="s">
        <v>126</v>
      </c>
      <c r="AJ15" s="572"/>
      <c r="AK15" s="573"/>
      <c r="AL15" s="325">
        <f t="shared" ref="AL15:AL20" si="17">Z15</f>
        <v>6</v>
      </c>
      <c r="AM15" s="75">
        <v>8</v>
      </c>
      <c r="AN15" s="75">
        <v>4</v>
      </c>
      <c r="AO15" s="326">
        <f t="shared" ref="AO15:AO41" si="18">SUM(AL15:AN15)+AH15</f>
        <v>24</v>
      </c>
      <c r="AP15" s="327">
        <f t="shared" si="4"/>
        <v>70</v>
      </c>
      <c r="AQ15" s="104">
        <f t="shared" si="5"/>
        <v>1</v>
      </c>
      <c r="AR15" s="105">
        <f t="shared" si="11"/>
        <v>1.2</v>
      </c>
      <c r="AS15" s="66">
        <v>42</v>
      </c>
      <c r="AT15" s="67">
        <v>35</v>
      </c>
      <c r="AU15" s="68" t="str">
        <f t="shared" si="6"/>
        <v>пятница</v>
      </c>
      <c r="AV15" s="68" t="str">
        <f t="shared" si="7"/>
        <v>пятница</v>
      </c>
      <c r="AW15" s="68" t="str">
        <f t="shared" si="8"/>
        <v>пятница</v>
      </c>
      <c r="AX15" s="106">
        <v>4</v>
      </c>
      <c r="AY15" s="70" t="str">
        <f t="shared" si="9"/>
        <v>7-8</v>
      </c>
      <c r="AZ15" s="71">
        <v>211</v>
      </c>
      <c r="BA15" s="107" t="str">
        <f t="shared" si="13"/>
        <v>107,111</v>
      </c>
      <c r="BB15" s="107" t="str">
        <f t="shared" si="13"/>
        <v>9,00-11,00</v>
      </c>
      <c r="BC15" s="108">
        <f t="shared" si="14"/>
        <v>6</v>
      </c>
      <c r="BD15" s="109">
        <f t="shared" ref="BD15:BD20" si="19">BD14</f>
        <v>40</v>
      </c>
      <c r="BE15" s="109">
        <f t="shared" ref="BE15:BE20" si="20">BE13</f>
        <v>41</v>
      </c>
      <c r="BF15" s="328"/>
      <c r="BG15" s="328"/>
      <c r="BH15" s="329"/>
    </row>
    <row r="16" spans="1:60" ht="35.1" customHeight="1" x14ac:dyDescent="0.2">
      <c r="A16" s="302">
        <v>5</v>
      </c>
      <c r="B16" s="112" t="s">
        <v>132</v>
      </c>
      <c r="C16" s="322" t="s">
        <v>63</v>
      </c>
      <c r="D16" s="112" t="s">
        <v>133</v>
      </c>
      <c r="E16" s="181">
        <v>1</v>
      </c>
      <c r="F16" s="181">
        <v>1</v>
      </c>
      <c r="G16" s="116">
        <v>44106</v>
      </c>
      <c r="H16" s="330" t="s">
        <v>61</v>
      </c>
      <c r="I16" s="331">
        <v>501</v>
      </c>
      <c r="J16" s="331">
        <v>6</v>
      </c>
      <c r="K16" s="449" t="s">
        <v>124</v>
      </c>
      <c r="L16" s="450"/>
      <c r="M16" s="451"/>
      <c r="N16" s="332">
        <f t="shared" si="10"/>
        <v>6</v>
      </c>
      <c r="O16" s="332">
        <v>8</v>
      </c>
      <c r="P16" s="332">
        <v>3</v>
      </c>
      <c r="Q16" s="333">
        <f t="shared" si="0"/>
        <v>23</v>
      </c>
      <c r="R16" s="334"/>
      <c r="S16" s="335">
        <v>44134</v>
      </c>
      <c r="T16" s="336" t="str">
        <f>H16</f>
        <v xml:space="preserve"> 1-2</v>
      </c>
      <c r="U16" s="336">
        <f>I16</f>
        <v>501</v>
      </c>
      <c r="V16" s="336">
        <f t="shared" si="12"/>
        <v>6</v>
      </c>
      <c r="W16" s="580" t="s">
        <v>125</v>
      </c>
      <c r="X16" s="581"/>
      <c r="Y16" s="582"/>
      <c r="Z16" s="170">
        <f t="shared" si="15"/>
        <v>6</v>
      </c>
      <c r="AA16" s="171">
        <v>8</v>
      </c>
      <c r="AB16" s="171">
        <v>3</v>
      </c>
      <c r="AC16" s="172">
        <f t="shared" si="2"/>
        <v>23</v>
      </c>
      <c r="AD16" s="52"/>
      <c r="AE16" s="213">
        <v>44190</v>
      </c>
      <c r="AF16" s="174" t="str">
        <f t="shared" si="16"/>
        <v xml:space="preserve"> 1-2</v>
      </c>
      <c r="AG16" s="175">
        <f t="shared" si="16"/>
        <v>501</v>
      </c>
      <c r="AH16" s="175">
        <f t="shared" si="16"/>
        <v>6</v>
      </c>
      <c r="AI16" s="571" t="s">
        <v>126</v>
      </c>
      <c r="AJ16" s="572"/>
      <c r="AK16" s="573"/>
      <c r="AL16" s="298">
        <f t="shared" si="17"/>
        <v>6</v>
      </c>
      <c r="AM16" s="299">
        <v>8</v>
      </c>
      <c r="AN16" s="299">
        <v>4</v>
      </c>
      <c r="AO16" s="300">
        <f t="shared" si="18"/>
        <v>24</v>
      </c>
      <c r="AP16" s="301">
        <f t="shared" si="4"/>
        <v>70</v>
      </c>
      <c r="AQ16" s="104">
        <f t="shared" si="5"/>
        <v>1</v>
      </c>
      <c r="AR16" s="105">
        <f t="shared" si="11"/>
        <v>1</v>
      </c>
      <c r="AS16" s="66">
        <v>42</v>
      </c>
      <c r="AT16" s="67">
        <v>35</v>
      </c>
      <c r="AU16" s="68" t="str">
        <f t="shared" si="6"/>
        <v>пятница</v>
      </c>
      <c r="AV16" s="68" t="str">
        <f t="shared" si="7"/>
        <v>пятница</v>
      </c>
      <c r="AW16" s="68" t="str">
        <f t="shared" si="8"/>
        <v>пятница</v>
      </c>
      <c r="AX16" s="106">
        <v>5</v>
      </c>
      <c r="AY16" s="70" t="str">
        <f t="shared" si="9"/>
        <v>9-10</v>
      </c>
      <c r="AZ16" s="71">
        <v>211</v>
      </c>
      <c r="BA16" s="107" t="str">
        <f t="shared" si="13"/>
        <v>107,111</v>
      </c>
      <c r="BB16" s="107" t="str">
        <f t="shared" si="13"/>
        <v>9,00-11,00</v>
      </c>
      <c r="BC16" s="108">
        <f t="shared" si="14"/>
        <v>6</v>
      </c>
      <c r="BD16" s="109">
        <f t="shared" si="19"/>
        <v>40</v>
      </c>
      <c r="BE16" s="109">
        <f t="shared" si="20"/>
        <v>41</v>
      </c>
      <c r="BF16" s="77"/>
      <c r="BG16" s="77"/>
      <c r="BH16" s="78"/>
    </row>
    <row r="17" spans="1:60" ht="43.5" customHeight="1" x14ac:dyDescent="0.2">
      <c r="A17" s="302">
        <v>6</v>
      </c>
      <c r="B17" s="112" t="s">
        <v>134</v>
      </c>
      <c r="C17" s="322" t="s">
        <v>46</v>
      </c>
      <c r="D17" s="112" t="s">
        <v>135</v>
      </c>
      <c r="E17" s="181">
        <v>1</v>
      </c>
      <c r="F17" s="181">
        <v>1</v>
      </c>
      <c r="G17" s="323">
        <v>44111</v>
      </c>
      <c r="H17" s="330" t="s">
        <v>61</v>
      </c>
      <c r="I17" s="178">
        <v>305</v>
      </c>
      <c r="J17" s="178">
        <v>6</v>
      </c>
      <c r="K17" s="449" t="s">
        <v>124</v>
      </c>
      <c r="L17" s="450"/>
      <c r="M17" s="451"/>
      <c r="N17" s="179">
        <f t="shared" si="10"/>
        <v>6</v>
      </c>
      <c r="O17" s="179">
        <v>8</v>
      </c>
      <c r="P17" s="179">
        <v>3</v>
      </c>
      <c r="Q17" s="180">
        <f t="shared" si="0"/>
        <v>23</v>
      </c>
      <c r="R17" s="181"/>
      <c r="S17" s="324">
        <v>44146</v>
      </c>
      <c r="T17" s="182" t="str">
        <f>H17</f>
        <v xml:space="preserve"> 1-2</v>
      </c>
      <c r="U17" s="182">
        <v>201</v>
      </c>
      <c r="V17" s="182">
        <f t="shared" si="12"/>
        <v>6</v>
      </c>
      <c r="W17" s="580" t="s">
        <v>125</v>
      </c>
      <c r="X17" s="581"/>
      <c r="Y17" s="582"/>
      <c r="Z17" s="183">
        <f t="shared" si="15"/>
        <v>6</v>
      </c>
      <c r="AA17" s="184">
        <v>8</v>
      </c>
      <c r="AB17" s="184">
        <v>3</v>
      </c>
      <c r="AC17" s="185">
        <f t="shared" si="2"/>
        <v>23</v>
      </c>
      <c r="AD17" s="118"/>
      <c r="AE17" s="337">
        <v>44188</v>
      </c>
      <c r="AF17" s="187" t="str">
        <f t="shared" si="16"/>
        <v xml:space="preserve"> 1-2</v>
      </c>
      <c r="AG17" s="187">
        <f t="shared" si="16"/>
        <v>305</v>
      </c>
      <c r="AH17" s="187">
        <f t="shared" si="16"/>
        <v>6</v>
      </c>
      <c r="AI17" s="571" t="s">
        <v>126</v>
      </c>
      <c r="AJ17" s="572"/>
      <c r="AK17" s="573"/>
      <c r="AL17" s="325">
        <f t="shared" si="17"/>
        <v>6</v>
      </c>
      <c r="AM17" s="75">
        <v>8</v>
      </c>
      <c r="AN17" s="75">
        <v>4</v>
      </c>
      <c r="AO17" s="326">
        <f t="shared" si="18"/>
        <v>24</v>
      </c>
      <c r="AP17" s="327">
        <f t="shared" si="4"/>
        <v>70</v>
      </c>
      <c r="AQ17" s="104">
        <f t="shared" si="5"/>
        <v>1</v>
      </c>
      <c r="AR17" s="105">
        <f t="shared" si="11"/>
        <v>1</v>
      </c>
      <c r="AS17" s="66">
        <v>42</v>
      </c>
      <c r="AT17" s="67">
        <v>35</v>
      </c>
      <c r="AU17" s="68" t="str">
        <f t="shared" si="6"/>
        <v>среда</v>
      </c>
      <c r="AV17" s="68" t="str">
        <f t="shared" si="7"/>
        <v>среда</v>
      </c>
      <c r="AW17" s="68" t="str">
        <f t="shared" si="8"/>
        <v>среда</v>
      </c>
      <c r="AX17" s="106">
        <v>5</v>
      </c>
      <c r="AY17" s="70" t="str">
        <f t="shared" si="9"/>
        <v>9-10</v>
      </c>
      <c r="AZ17" s="71">
        <v>211</v>
      </c>
      <c r="BA17" s="107" t="str">
        <f t="shared" si="13"/>
        <v>107,111</v>
      </c>
      <c r="BB17" s="107" t="str">
        <f t="shared" si="13"/>
        <v>9,00-11,00</v>
      </c>
      <c r="BC17" s="108">
        <f t="shared" si="14"/>
        <v>6</v>
      </c>
      <c r="BD17" s="109">
        <f t="shared" si="19"/>
        <v>40</v>
      </c>
      <c r="BE17" s="109">
        <f t="shared" si="20"/>
        <v>41</v>
      </c>
      <c r="BF17" s="77"/>
      <c r="BG17" s="77"/>
      <c r="BH17" s="78"/>
    </row>
    <row r="18" spans="1:60" ht="35.1" customHeight="1" x14ac:dyDescent="0.2">
      <c r="A18" s="302">
        <v>7</v>
      </c>
      <c r="B18" s="112" t="s">
        <v>136</v>
      </c>
      <c r="C18" s="322" t="s">
        <v>137</v>
      </c>
      <c r="D18" s="112" t="s">
        <v>138</v>
      </c>
      <c r="E18" s="181">
        <v>1</v>
      </c>
      <c r="F18" s="181">
        <v>1</v>
      </c>
      <c r="G18" s="116">
        <v>44112</v>
      </c>
      <c r="H18" s="330" t="s">
        <v>61</v>
      </c>
      <c r="I18" s="178">
        <v>504</v>
      </c>
      <c r="J18" s="178">
        <v>6</v>
      </c>
      <c r="K18" s="449" t="s">
        <v>124</v>
      </c>
      <c r="L18" s="450"/>
      <c r="M18" s="451"/>
      <c r="N18" s="179">
        <f t="shared" si="10"/>
        <v>6</v>
      </c>
      <c r="O18" s="179">
        <v>8</v>
      </c>
      <c r="P18" s="179">
        <v>3</v>
      </c>
      <c r="Q18" s="180">
        <f t="shared" si="0"/>
        <v>23</v>
      </c>
      <c r="R18" s="181"/>
      <c r="S18" s="324">
        <v>44147</v>
      </c>
      <c r="T18" s="182" t="str">
        <f>H18</f>
        <v xml:space="preserve"> 1-2</v>
      </c>
      <c r="U18" s="182">
        <f>I18</f>
        <v>504</v>
      </c>
      <c r="V18" s="182">
        <f t="shared" si="12"/>
        <v>6</v>
      </c>
      <c r="W18" s="580" t="s">
        <v>125</v>
      </c>
      <c r="X18" s="581"/>
      <c r="Y18" s="582"/>
      <c r="Z18" s="183">
        <f t="shared" si="15"/>
        <v>6</v>
      </c>
      <c r="AA18" s="184">
        <v>8</v>
      </c>
      <c r="AB18" s="184">
        <v>3</v>
      </c>
      <c r="AC18" s="185">
        <f t="shared" si="2"/>
        <v>23</v>
      </c>
      <c r="AD18" s="118"/>
      <c r="AE18" s="337">
        <v>44189</v>
      </c>
      <c r="AF18" s="187" t="str">
        <f t="shared" si="16"/>
        <v xml:space="preserve"> 1-2</v>
      </c>
      <c r="AG18" s="187">
        <f t="shared" si="16"/>
        <v>504</v>
      </c>
      <c r="AH18" s="187">
        <f t="shared" si="16"/>
        <v>6</v>
      </c>
      <c r="AI18" s="571" t="s">
        <v>126</v>
      </c>
      <c r="AJ18" s="572"/>
      <c r="AK18" s="573"/>
      <c r="AL18" s="325">
        <f t="shared" si="17"/>
        <v>6</v>
      </c>
      <c r="AM18" s="75">
        <v>8</v>
      </c>
      <c r="AN18" s="75">
        <v>4</v>
      </c>
      <c r="AO18" s="326">
        <f t="shared" si="18"/>
        <v>24</v>
      </c>
      <c r="AP18" s="327">
        <f t="shared" si="4"/>
        <v>70</v>
      </c>
      <c r="AQ18" s="104">
        <f t="shared" si="5"/>
        <v>1</v>
      </c>
      <c r="AR18" s="105">
        <f t="shared" si="11"/>
        <v>1</v>
      </c>
      <c r="AS18" s="66">
        <v>42</v>
      </c>
      <c r="AT18" s="67">
        <v>35</v>
      </c>
      <c r="AU18" s="68" t="str">
        <f t="shared" si="6"/>
        <v>четверг</v>
      </c>
      <c r="AV18" s="68" t="str">
        <f t="shared" si="7"/>
        <v>четверг</v>
      </c>
      <c r="AW18" s="68" t="str">
        <f t="shared" si="8"/>
        <v>четверг</v>
      </c>
      <c r="AX18" s="106">
        <v>4</v>
      </c>
      <c r="AY18" s="70" t="str">
        <f t="shared" si="9"/>
        <v>7-8</v>
      </c>
      <c r="AZ18" s="71">
        <v>211</v>
      </c>
      <c r="BA18" s="107" t="str">
        <f t="shared" si="13"/>
        <v>107,111</v>
      </c>
      <c r="BB18" s="107" t="str">
        <f t="shared" si="13"/>
        <v>9,00-11,00</v>
      </c>
      <c r="BC18" s="108">
        <f t="shared" si="14"/>
        <v>6</v>
      </c>
      <c r="BD18" s="109">
        <f t="shared" si="19"/>
        <v>40</v>
      </c>
      <c r="BE18" s="109">
        <f t="shared" si="20"/>
        <v>41</v>
      </c>
      <c r="BF18" s="77"/>
      <c r="BG18" s="77"/>
      <c r="BH18" s="78"/>
    </row>
    <row r="19" spans="1:60" s="338" customFormat="1" ht="47.25" customHeight="1" x14ac:dyDescent="0.2">
      <c r="A19" s="302">
        <v>8</v>
      </c>
      <c r="B19" s="112" t="s">
        <v>139</v>
      </c>
      <c r="C19" s="322" t="s">
        <v>63</v>
      </c>
      <c r="D19" s="112" t="s">
        <v>140</v>
      </c>
      <c r="E19" s="181">
        <v>1</v>
      </c>
      <c r="F19" s="181">
        <v>1</v>
      </c>
      <c r="G19" s="323">
        <v>44112</v>
      </c>
      <c r="H19" s="266" t="s">
        <v>57</v>
      </c>
      <c r="I19" s="331">
        <v>206</v>
      </c>
      <c r="J19" s="331">
        <v>6</v>
      </c>
      <c r="K19" s="449" t="s">
        <v>124</v>
      </c>
      <c r="L19" s="450"/>
      <c r="M19" s="451"/>
      <c r="N19" s="332">
        <f t="shared" si="10"/>
        <v>6</v>
      </c>
      <c r="O19" s="332">
        <v>8</v>
      </c>
      <c r="P19" s="332">
        <v>3</v>
      </c>
      <c r="Q19" s="333">
        <f t="shared" si="0"/>
        <v>23</v>
      </c>
      <c r="R19" s="334"/>
      <c r="S19" s="324">
        <v>44140</v>
      </c>
      <c r="T19" s="336" t="str">
        <f>H19</f>
        <v xml:space="preserve"> 5-6</v>
      </c>
      <c r="U19" s="336">
        <f>I19</f>
        <v>206</v>
      </c>
      <c r="V19" s="336">
        <f t="shared" si="12"/>
        <v>6</v>
      </c>
      <c r="W19" s="580" t="s">
        <v>125</v>
      </c>
      <c r="X19" s="581"/>
      <c r="Y19" s="582"/>
      <c r="Z19" s="339">
        <f t="shared" si="15"/>
        <v>6</v>
      </c>
      <c r="AA19" s="340">
        <v>8</v>
      </c>
      <c r="AB19" s="340">
        <v>3</v>
      </c>
      <c r="AC19" s="341">
        <f t="shared" si="2"/>
        <v>23</v>
      </c>
      <c r="AD19" s="135"/>
      <c r="AE19" s="342">
        <v>44189</v>
      </c>
      <c r="AF19" s="343" t="str">
        <f t="shared" si="16"/>
        <v xml:space="preserve"> 5-6</v>
      </c>
      <c r="AG19" s="343">
        <f t="shared" si="16"/>
        <v>206</v>
      </c>
      <c r="AH19" s="343">
        <f t="shared" si="16"/>
        <v>6</v>
      </c>
      <c r="AI19" s="571" t="s">
        <v>126</v>
      </c>
      <c r="AJ19" s="572"/>
      <c r="AK19" s="573"/>
      <c r="AL19" s="344">
        <f t="shared" si="17"/>
        <v>6</v>
      </c>
      <c r="AM19" s="345">
        <v>8</v>
      </c>
      <c r="AN19" s="345">
        <v>4</v>
      </c>
      <c r="AO19" s="346">
        <f t="shared" si="18"/>
        <v>24</v>
      </c>
      <c r="AP19" s="347">
        <f t="shared" si="4"/>
        <v>70</v>
      </c>
      <c r="AQ19" s="104">
        <f t="shared" si="5"/>
        <v>1</v>
      </c>
      <c r="AR19" s="105">
        <f t="shared" si="11"/>
        <v>1</v>
      </c>
      <c r="AS19" s="66">
        <v>42</v>
      </c>
      <c r="AT19" s="67">
        <v>35</v>
      </c>
      <c r="AU19" s="68" t="str">
        <f t="shared" si="6"/>
        <v>четверг</v>
      </c>
      <c r="AV19" s="68" t="str">
        <f t="shared" si="7"/>
        <v>четверг</v>
      </c>
      <c r="AW19" s="68" t="str">
        <f t="shared" si="8"/>
        <v>четверг</v>
      </c>
      <c r="AX19" s="106">
        <v>4</v>
      </c>
      <c r="AY19" s="70" t="str">
        <f t="shared" si="9"/>
        <v>7-8</v>
      </c>
      <c r="AZ19" s="71">
        <v>211</v>
      </c>
      <c r="BA19" s="107" t="str">
        <f t="shared" si="13"/>
        <v>107,111</v>
      </c>
      <c r="BB19" s="107" t="str">
        <f t="shared" si="13"/>
        <v>9,00-11,00</v>
      </c>
      <c r="BC19" s="108">
        <f t="shared" si="14"/>
        <v>6</v>
      </c>
      <c r="BD19" s="109">
        <f t="shared" si="19"/>
        <v>40</v>
      </c>
      <c r="BE19" s="109">
        <f t="shared" si="20"/>
        <v>41</v>
      </c>
      <c r="BF19" s="348"/>
      <c r="BG19" s="348"/>
      <c r="BH19" s="349"/>
    </row>
    <row r="20" spans="1:60" ht="35.1" customHeight="1" x14ac:dyDescent="0.2">
      <c r="A20" s="350">
        <v>9</v>
      </c>
      <c r="B20" s="139" t="s">
        <v>141</v>
      </c>
      <c r="C20" s="322" t="s">
        <v>46</v>
      </c>
      <c r="D20" s="139" t="s">
        <v>98</v>
      </c>
      <c r="E20" s="307">
        <v>1</v>
      </c>
      <c r="F20" s="307">
        <v>1</v>
      </c>
      <c r="G20" s="116">
        <v>44110</v>
      </c>
      <c r="H20" s="266" t="s">
        <v>57</v>
      </c>
      <c r="I20" s="178">
        <v>504</v>
      </c>
      <c r="J20" s="178">
        <v>6</v>
      </c>
      <c r="K20" s="449" t="s">
        <v>124</v>
      </c>
      <c r="L20" s="450"/>
      <c r="M20" s="451"/>
      <c r="N20" s="179">
        <f t="shared" si="10"/>
        <v>6</v>
      </c>
      <c r="O20" s="179">
        <v>8</v>
      </c>
      <c r="P20" s="179">
        <v>3</v>
      </c>
      <c r="Q20" s="180">
        <f t="shared" si="0"/>
        <v>23</v>
      </c>
      <c r="R20" s="181"/>
      <c r="S20" s="324">
        <v>44145</v>
      </c>
      <c r="T20" s="182" t="str">
        <f>H20</f>
        <v xml:space="preserve"> 5-6</v>
      </c>
      <c r="U20" s="182">
        <f>I20</f>
        <v>504</v>
      </c>
      <c r="V20" s="182">
        <f t="shared" si="12"/>
        <v>6</v>
      </c>
      <c r="W20" s="580" t="s">
        <v>125</v>
      </c>
      <c r="X20" s="581"/>
      <c r="Y20" s="582"/>
      <c r="Z20" s="183">
        <f t="shared" si="15"/>
        <v>6</v>
      </c>
      <c r="AA20" s="184">
        <v>8</v>
      </c>
      <c r="AB20" s="184">
        <v>3</v>
      </c>
      <c r="AC20" s="185">
        <f t="shared" si="2"/>
        <v>23</v>
      </c>
      <c r="AD20" s="118"/>
      <c r="AE20" s="337">
        <v>44187</v>
      </c>
      <c r="AF20" s="187" t="str">
        <f t="shared" si="16"/>
        <v xml:space="preserve"> 5-6</v>
      </c>
      <c r="AG20" s="187">
        <f t="shared" si="16"/>
        <v>504</v>
      </c>
      <c r="AH20" s="187">
        <f t="shared" si="16"/>
        <v>6</v>
      </c>
      <c r="AI20" s="571" t="s">
        <v>126</v>
      </c>
      <c r="AJ20" s="572"/>
      <c r="AK20" s="573"/>
      <c r="AL20" s="325">
        <f t="shared" si="17"/>
        <v>6</v>
      </c>
      <c r="AM20" s="75">
        <v>8</v>
      </c>
      <c r="AN20" s="75">
        <v>4</v>
      </c>
      <c r="AO20" s="326">
        <f t="shared" si="18"/>
        <v>24</v>
      </c>
      <c r="AP20" s="327">
        <f t="shared" si="4"/>
        <v>70</v>
      </c>
      <c r="AQ20" s="155">
        <f t="shared" si="5"/>
        <v>1</v>
      </c>
      <c r="AR20" s="156">
        <f t="shared" si="11"/>
        <v>1</v>
      </c>
      <c r="AS20" s="66">
        <v>42</v>
      </c>
      <c r="AT20" s="67">
        <v>35</v>
      </c>
      <c r="AU20" s="68" t="str">
        <f t="shared" si="6"/>
        <v>вторник</v>
      </c>
      <c r="AV20" s="68" t="str">
        <f t="shared" si="7"/>
        <v>вторник</v>
      </c>
      <c r="AW20" s="68" t="str">
        <f t="shared" si="8"/>
        <v>вторник</v>
      </c>
      <c r="AX20" s="106">
        <v>4</v>
      </c>
      <c r="AY20" s="70" t="str">
        <f t="shared" si="9"/>
        <v>7-8</v>
      </c>
      <c r="AZ20" s="71">
        <v>211</v>
      </c>
      <c r="BA20" s="107" t="str">
        <f t="shared" si="13"/>
        <v>107,111</v>
      </c>
      <c r="BB20" s="107" t="str">
        <f t="shared" si="13"/>
        <v>9,00-11,00</v>
      </c>
      <c r="BC20" s="108">
        <f t="shared" si="14"/>
        <v>6</v>
      </c>
      <c r="BD20" s="109">
        <f t="shared" si="19"/>
        <v>40</v>
      </c>
      <c r="BE20" s="109">
        <f t="shared" si="20"/>
        <v>41</v>
      </c>
      <c r="BF20" s="77"/>
      <c r="BG20" s="77"/>
      <c r="BH20" s="78"/>
    </row>
    <row r="21" spans="1:60" ht="35.1" customHeight="1" x14ac:dyDescent="0.2">
      <c r="A21" s="350">
        <v>10</v>
      </c>
      <c r="B21" s="139" t="s">
        <v>142</v>
      </c>
      <c r="C21" s="322" t="s">
        <v>46</v>
      </c>
      <c r="D21" s="139" t="s">
        <v>98</v>
      </c>
      <c r="E21" s="181">
        <v>1</v>
      </c>
      <c r="F21" s="181">
        <v>1</v>
      </c>
      <c r="G21" s="323">
        <v>44113</v>
      </c>
      <c r="H21" s="330" t="s">
        <v>61</v>
      </c>
      <c r="I21" s="178">
        <v>501</v>
      </c>
      <c r="J21" s="178">
        <v>6</v>
      </c>
      <c r="K21" s="583" t="s">
        <v>143</v>
      </c>
      <c r="L21" s="584"/>
      <c r="M21" s="585"/>
      <c r="N21" s="179">
        <v>6</v>
      </c>
      <c r="O21" s="179">
        <f>$AV$5</f>
        <v>8</v>
      </c>
      <c r="P21" s="179">
        <f>$AW$5</f>
        <v>3</v>
      </c>
      <c r="Q21" s="180">
        <f t="shared" si="0"/>
        <v>23</v>
      </c>
      <c r="R21" s="181"/>
      <c r="S21" s="324">
        <v>44148</v>
      </c>
      <c r="T21" s="182" t="str">
        <f>H21</f>
        <v xml:space="preserve"> 1-2</v>
      </c>
      <c r="U21" s="182">
        <f>I21</f>
        <v>501</v>
      </c>
      <c r="V21" s="182">
        <f t="shared" si="12"/>
        <v>6</v>
      </c>
      <c r="W21" s="580" t="s">
        <v>119</v>
      </c>
      <c r="X21" s="581"/>
      <c r="Y21" s="582"/>
      <c r="Z21" s="182">
        <f t="shared" si="15"/>
        <v>6</v>
      </c>
      <c r="AA21" s="184">
        <f>$AV$5</f>
        <v>8</v>
      </c>
      <c r="AB21" s="184">
        <v>3</v>
      </c>
      <c r="AC21" s="185">
        <f t="shared" si="2"/>
        <v>23</v>
      </c>
      <c r="AD21" s="118"/>
      <c r="AE21" s="230">
        <v>44183</v>
      </c>
      <c r="AF21" s="187" t="str">
        <f t="shared" si="16"/>
        <v xml:space="preserve"> 1-2</v>
      </c>
      <c r="AG21" s="187">
        <f t="shared" si="16"/>
        <v>501</v>
      </c>
      <c r="AH21" s="187">
        <f t="shared" si="16"/>
        <v>6</v>
      </c>
      <c r="AI21" s="571" t="s">
        <v>120</v>
      </c>
      <c r="AJ21" s="572"/>
      <c r="AK21" s="573"/>
      <c r="AL21" s="187">
        <f>N21</f>
        <v>6</v>
      </c>
      <c r="AM21" s="75">
        <f>$AV$5</f>
        <v>8</v>
      </c>
      <c r="AN21" s="75">
        <f>$AW$5+1</f>
        <v>4</v>
      </c>
      <c r="AO21" s="326">
        <f t="shared" si="18"/>
        <v>24</v>
      </c>
      <c r="AP21" s="327">
        <f t="shared" si="4"/>
        <v>70</v>
      </c>
      <c r="AQ21" s="351"/>
      <c r="AR21" s="307"/>
      <c r="AS21" s="283"/>
      <c r="AT21" s="283"/>
      <c r="AU21" s="352"/>
      <c r="AV21" s="352"/>
      <c r="AW21" s="352"/>
      <c r="AX21" s="233"/>
      <c r="AY21" s="159"/>
      <c r="AZ21" s="235"/>
      <c r="BA21" s="353"/>
      <c r="BB21" s="354"/>
      <c r="BC21" s="355"/>
      <c r="BD21" s="356"/>
      <c r="BE21" s="356"/>
      <c r="BF21" s="77"/>
      <c r="BG21" s="77"/>
      <c r="BH21" s="78"/>
    </row>
    <row r="22" spans="1:60" ht="105" customHeight="1" x14ac:dyDescent="0.2">
      <c r="A22" s="357">
        <v>11</v>
      </c>
      <c r="B22" s="139" t="s">
        <v>144</v>
      </c>
      <c r="C22" s="358" t="s">
        <v>93</v>
      </c>
      <c r="D22" s="359" t="s">
        <v>145</v>
      </c>
      <c r="E22" s="360">
        <v>1</v>
      </c>
      <c r="F22" s="360">
        <v>1</v>
      </c>
      <c r="G22" s="586" t="s">
        <v>146</v>
      </c>
      <c r="H22" s="587"/>
      <c r="I22" s="587"/>
      <c r="J22" s="587"/>
      <c r="K22" s="587"/>
      <c r="L22" s="587"/>
      <c r="M22" s="587"/>
      <c r="N22" s="588"/>
      <c r="O22" s="361">
        <v>20</v>
      </c>
      <c r="P22" s="361">
        <v>3</v>
      </c>
      <c r="Q22" s="362">
        <f t="shared" si="0"/>
        <v>23</v>
      </c>
      <c r="R22" s="363"/>
      <c r="S22" s="595" t="s">
        <v>147</v>
      </c>
      <c r="T22" s="596"/>
      <c r="U22" s="596"/>
      <c r="V22" s="596"/>
      <c r="W22" s="596"/>
      <c r="X22" s="596"/>
      <c r="Y22" s="596"/>
      <c r="Z22" s="597"/>
      <c r="AA22" s="364">
        <v>20</v>
      </c>
      <c r="AB22" s="364">
        <v>3</v>
      </c>
      <c r="AC22" s="365">
        <f t="shared" si="2"/>
        <v>23</v>
      </c>
      <c r="AD22" s="366"/>
      <c r="AE22" s="589" t="s">
        <v>148</v>
      </c>
      <c r="AF22" s="590"/>
      <c r="AG22" s="590"/>
      <c r="AH22" s="590"/>
      <c r="AI22" s="590"/>
      <c r="AJ22" s="590"/>
      <c r="AK22" s="590"/>
      <c r="AL22" s="591"/>
      <c r="AM22" s="367">
        <v>20</v>
      </c>
      <c r="AN22" s="367">
        <v>4</v>
      </c>
      <c r="AO22" s="368">
        <f t="shared" si="18"/>
        <v>24</v>
      </c>
      <c r="AP22" s="369">
        <f t="shared" si="4"/>
        <v>70</v>
      </c>
      <c r="AQ22" s="351"/>
      <c r="AR22" s="307"/>
      <c r="AS22" s="283"/>
      <c r="AT22" s="283"/>
      <c r="AU22" s="352"/>
      <c r="AV22" s="352"/>
      <c r="AW22" s="352"/>
      <c r="AX22" s="233"/>
      <c r="AY22" s="159"/>
      <c r="AZ22" s="235"/>
      <c r="BA22" s="353"/>
      <c r="BB22" s="354"/>
      <c r="BC22" s="355"/>
      <c r="BD22" s="356"/>
      <c r="BE22" s="356"/>
      <c r="BF22" s="77"/>
      <c r="BG22" s="77"/>
      <c r="BH22" s="78"/>
    </row>
    <row r="23" spans="1:60" ht="78" customHeight="1" x14ac:dyDescent="0.2">
      <c r="A23" s="370">
        <v>1</v>
      </c>
      <c r="B23" s="371" t="s">
        <v>149</v>
      </c>
      <c r="C23" s="322" t="s">
        <v>46</v>
      </c>
      <c r="D23" s="112" t="s">
        <v>150</v>
      </c>
      <c r="E23" s="181">
        <v>2</v>
      </c>
      <c r="F23" s="181">
        <v>1</v>
      </c>
      <c r="G23" s="294">
        <v>44112</v>
      </c>
      <c r="H23" s="266" t="s">
        <v>57</v>
      </c>
      <c r="I23" s="296">
        <v>111</v>
      </c>
      <c r="J23" s="296">
        <v>6</v>
      </c>
      <c r="K23" s="449" t="s">
        <v>124</v>
      </c>
      <c r="L23" s="450"/>
      <c r="M23" s="451"/>
      <c r="N23" s="165">
        <f t="shared" ref="N23:N30" si="21">BC23</f>
        <v>6</v>
      </c>
      <c r="O23" s="165">
        <v>8</v>
      </c>
      <c r="P23" s="165">
        <v>3</v>
      </c>
      <c r="Q23" s="166">
        <f t="shared" si="0"/>
        <v>23</v>
      </c>
      <c r="R23" s="167"/>
      <c r="S23" s="297">
        <v>44147</v>
      </c>
      <c r="T23" s="169" t="str">
        <f>H23</f>
        <v xml:space="preserve"> 5-6</v>
      </c>
      <c r="U23" s="169">
        <f>I23</f>
        <v>111</v>
      </c>
      <c r="V23" s="169">
        <f>J23</f>
        <v>6</v>
      </c>
      <c r="W23" s="580" t="s">
        <v>125</v>
      </c>
      <c r="X23" s="581"/>
      <c r="Y23" s="582"/>
      <c r="Z23" s="170">
        <f>N23</f>
        <v>6</v>
      </c>
      <c r="AA23" s="171">
        <v>8</v>
      </c>
      <c r="AB23" s="171">
        <v>3</v>
      </c>
      <c r="AC23" s="172">
        <f t="shared" si="2"/>
        <v>23</v>
      </c>
      <c r="AD23" s="52"/>
      <c r="AE23" s="213">
        <v>44189</v>
      </c>
      <c r="AF23" s="174" t="str">
        <f>H23</f>
        <v xml:space="preserve"> 5-6</v>
      </c>
      <c r="AG23" s="175">
        <f>I23</f>
        <v>111</v>
      </c>
      <c r="AH23" s="175">
        <f>J23</f>
        <v>6</v>
      </c>
      <c r="AI23" s="571" t="s">
        <v>126</v>
      </c>
      <c r="AJ23" s="572"/>
      <c r="AK23" s="573"/>
      <c r="AL23" s="298">
        <f>Z23</f>
        <v>6</v>
      </c>
      <c r="AM23" s="299">
        <v>8</v>
      </c>
      <c r="AN23" s="299">
        <v>4</v>
      </c>
      <c r="AO23" s="300">
        <f t="shared" si="18"/>
        <v>24</v>
      </c>
      <c r="AP23" s="301">
        <f t="shared" si="4"/>
        <v>70</v>
      </c>
      <c r="AQ23" s="64">
        <f t="shared" ref="AQ23:AR30" si="22">E23</f>
        <v>2</v>
      </c>
      <c r="AR23" s="65">
        <f t="shared" si="22"/>
        <v>1</v>
      </c>
      <c r="AS23" s="66">
        <v>42</v>
      </c>
      <c r="AT23" s="67">
        <v>48</v>
      </c>
      <c r="AU23" s="68" t="str">
        <f t="shared" ref="AU23:AU30" si="23">TEXT(G23, "ДДДДДДД")</f>
        <v>четверг</v>
      </c>
      <c r="AV23" s="68" t="str">
        <f t="shared" ref="AV23:AV30" si="24">TEXT(S23, "ДДДДДДД")</f>
        <v>четверг</v>
      </c>
      <c r="AW23" s="68" t="str">
        <f t="shared" ref="AW23:AW30" si="25">TEXT(AE23, "ДДДДДДД")</f>
        <v>четверг</v>
      </c>
      <c r="AX23" s="69">
        <v>4</v>
      </c>
      <c r="AY23" s="70" t="str">
        <f t="shared" ref="AY23:AY36" si="26">IF(AX23=3, "5-6", IF(AX23=4, "7-8", "9-10"))</f>
        <v>7-8</v>
      </c>
      <c r="AZ23" s="71">
        <v>211</v>
      </c>
      <c r="BA23" s="72" t="s">
        <v>50</v>
      </c>
      <c r="BB23" s="73" t="s">
        <v>51</v>
      </c>
      <c r="BC23" s="74">
        <v>6</v>
      </c>
      <c r="BD23" s="75">
        <v>40</v>
      </c>
      <c r="BE23" s="76">
        <v>41</v>
      </c>
      <c r="BF23" s="77"/>
      <c r="BG23" s="77"/>
      <c r="BH23" s="78"/>
    </row>
    <row r="24" spans="1:60" ht="54" customHeight="1" x14ac:dyDescent="0.2">
      <c r="A24" s="370">
        <v>2</v>
      </c>
      <c r="B24" s="371" t="s">
        <v>151</v>
      </c>
      <c r="C24" s="322" t="s">
        <v>63</v>
      </c>
      <c r="D24" s="112" t="s">
        <v>152</v>
      </c>
      <c r="E24" s="181">
        <v>2</v>
      </c>
      <c r="F24" s="181">
        <v>1</v>
      </c>
      <c r="G24" s="303">
        <v>44112</v>
      </c>
      <c r="H24" s="266" t="s">
        <v>48</v>
      </c>
      <c r="I24" s="304">
        <v>507</v>
      </c>
      <c r="J24" s="304">
        <v>6</v>
      </c>
      <c r="K24" s="449" t="s">
        <v>124</v>
      </c>
      <c r="L24" s="450"/>
      <c r="M24" s="451"/>
      <c r="N24" s="179">
        <f t="shared" si="21"/>
        <v>6</v>
      </c>
      <c r="O24" s="305">
        <v>8</v>
      </c>
      <c r="P24" s="305">
        <v>3</v>
      </c>
      <c r="Q24" s="306">
        <f t="shared" si="0"/>
        <v>23</v>
      </c>
      <c r="R24" s="307"/>
      <c r="S24" s="308">
        <v>44147</v>
      </c>
      <c r="T24" s="309" t="s">
        <v>61</v>
      </c>
      <c r="U24" s="304">
        <v>507</v>
      </c>
      <c r="V24" s="310">
        <f t="shared" ref="V24:V31" si="27">J24</f>
        <v>6</v>
      </c>
      <c r="W24" s="580" t="s">
        <v>125</v>
      </c>
      <c r="X24" s="581"/>
      <c r="Y24" s="582"/>
      <c r="Z24" s="311">
        <v>6</v>
      </c>
      <c r="AA24" s="312">
        <v>8</v>
      </c>
      <c r="AB24" s="312">
        <v>3</v>
      </c>
      <c r="AC24" s="313">
        <f t="shared" si="2"/>
        <v>23</v>
      </c>
      <c r="AD24" s="96"/>
      <c r="AE24" s="314">
        <v>44189</v>
      </c>
      <c r="AF24" s="315" t="s">
        <v>61</v>
      </c>
      <c r="AG24" s="304">
        <v>507</v>
      </c>
      <c r="AH24" s="316">
        <f>$AU$6</f>
        <v>0</v>
      </c>
      <c r="AI24" s="571" t="s">
        <v>126</v>
      </c>
      <c r="AJ24" s="572"/>
      <c r="AK24" s="573"/>
      <c r="AL24" s="317">
        <v>6</v>
      </c>
      <c r="AM24" s="318">
        <v>8</v>
      </c>
      <c r="AN24" s="318">
        <v>4</v>
      </c>
      <c r="AO24" s="319">
        <f t="shared" si="18"/>
        <v>18</v>
      </c>
      <c r="AP24" s="320">
        <f t="shared" si="4"/>
        <v>64</v>
      </c>
      <c r="AQ24" s="104">
        <f t="shared" si="22"/>
        <v>2</v>
      </c>
      <c r="AR24" s="105">
        <f t="shared" si="22"/>
        <v>1</v>
      </c>
      <c r="AS24" s="66">
        <v>42</v>
      </c>
      <c r="AT24" s="67">
        <v>48</v>
      </c>
      <c r="AU24" s="68" t="str">
        <f t="shared" si="23"/>
        <v>четверг</v>
      </c>
      <c r="AV24" s="68" t="str">
        <f t="shared" si="24"/>
        <v>четверг</v>
      </c>
      <c r="AW24" s="68" t="str">
        <f t="shared" si="25"/>
        <v>четверг</v>
      </c>
      <c r="AX24" s="106">
        <v>4</v>
      </c>
      <c r="AY24" s="70" t="str">
        <f t="shared" si="26"/>
        <v>7-8</v>
      </c>
      <c r="AZ24" s="71">
        <v>211</v>
      </c>
      <c r="BA24" s="107" t="str">
        <f t="shared" ref="BA24:BA32" si="28">BA23</f>
        <v>107,111</v>
      </c>
      <c r="BB24" s="107" t="str">
        <f t="shared" ref="BB24:BB32" si="29">BB23</f>
        <v>9,00-11,00</v>
      </c>
      <c r="BC24" s="108">
        <f t="shared" ref="BC24:BC36" si="30">$BC$13</f>
        <v>6</v>
      </c>
      <c r="BD24" s="109">
        <f>BD23</f>
        <v>40</v>
      </c>
      <c r="BE24" s="109">
        <f>BE23</f>
        <v>41</v>
      </c>
      <c r="BF24" s="77"/>
      <c r="BG24" s="77"/>
      <c r="BH24" s="78"/>
    </row>
    <row r="25" spans="1:60" ht="39" customHeight="1" x14ac:dyDescent="0.2">
      <c r="A25" s="370">
        <v>3</v>
      </c>
      <c r="B25" s="371" t="s">
        <v>153</v>
      </c>
      <c r="C25" s="322" t="s">
        <v>63</v>
      </c>
      <c r="D25" s="112" t="s">
        <v>154</v>
      </c>
      <c r="E25" s="181">
        <v>2</v>
      </c>
      <c r="F25" s="181">
        <v>1</v>
      </c>
      <c r="G25" s="323">
        <v>44111</v>
      </c>
      <c r="H25" s="266" t="s">
        <v>57</v>
      </c>
      <c r="I25" s="178">
        <v>501</v>
      </c>
      <c r="J25" s="178">
        <v>6</v>
      </c>
      <c r="K25" s="449" t="s">
        <v>124</v>
      </c>
      <c r="L25" s="450"/>
      <c r="M25" s="451"/>
      <c r="N25" s="179">
        <f t="shared" si="21"/>
        <v>6</v>
      </c>
      <c r="O25" s="179">
        <v>8</v>
      </c>
      <c r="P25" s="179">
        <v>3</v>
      </c>
      <c r="Q25" s="180">
        <f t="shared" si="0"/>
        <v>23</v>
      </c>
      <c r="R25" s="181"/>
      <c r="S25" s="324">
        <f>G25+AS25</f>
        <v>44153</v>
      </c>
      <c r="T25" s="182" t="str">
        <f>H25</f>
        <v xml:space="preserve"> 5-6</v>
      </c>
      <c r="U25" s="182">
        <f>I25</f>
        <v>501</v>
      </c>
      <c r="V25" s="182">
        <f t="shared" si="27"/>
        <v>6</v>
      </c>
      <c r="W25" s="580" t="s">
        <v>125</v>
      </c>
      <c r="X25" s="581"/>
      <c r="Y25" s="582"/>
      <c r="Z25" s="183">
        <f t="shared" ref="Z25:Z31" si="31">N25</f>
        <v>6</v>
      </c>
      <c r="AA25" s="184">
        <v>8</v>
      </c>
      <c r="AB25" s="184">
        <v>3</v>
      </c>
      <c r="AC25" s="185">
        <f t="shared" si="2"/>
        <v>23</v>
      </c>
      <c r="AD25" s="118"/>
      <c r="AE25" s="230">
        <v>44188</v>
      </c>
      <c r="AF25" s="186" t="str">
        <f t="shared" ref="AF25:AH31" si="32">H25</f>
        <v xml:space="preserve"> 5-6</v>
      </c>
      <c r="AG25" s="187">
        <f t="shared" si="32"/>
        <v>501</v>
      </c>
      <c r="AH25" s="187">
        <f t="shared" si="32"/>
        <v>6</v>
      </c>
      <c r="AI25" s="571" t="s">
        <v>126</v>
      </c>
      <c r="AJ25" s="572"/>
      <c r="AK25" s="573"/>
      <c r="AL25" s="325">
        <f t="shared" ref="AL25:AL31" si="33">Z25</f>
        <v>6</v>
      </c>
      <c r="AM25" s="75">
        <v>8</v>
      </c>
      <c r="AN25" s="75">
        <v>4</v>
      </c>
      <c r="AO25" s="326">
        <f t="shared" si="18"/>
        <v>24</v>
      </c>
      <c r="AP25" s="327">
        <f t="shared" si="4"/>
        <v>70</v>
      </c>
      <c r="AQ25" s="104">
        <f t="shared" si="22"/>
        <v>2</v>
      </c>
      <c r="AR25" s="105">
        <f t="shared" si="22"/>
        <v>1</v>
      </c>
      <c r="AS25" s="66">
        <v>42</v>
      </c>
      <c r="AT25" s="67">
        <v>35</v>
      </c>
      <c r="AU25" s="68" t="str">
        <f t="shared" si="23"/>
        <v>среда</v>
      </c>
      <c r="AV25" s="68" t="str">
        <f t="shared" si="24"/>
        <v>среда</v>
      </c>
      <c r="AW25" s="68" t="str">
        <f t="shared" si="25"/>
        <v>среда</v>
      </c>
      <c r="AX25" s="106">
        <v>4</v>
      </c>
      <c r="AY25" s="70" t="str">
        <f t="shared" si="26"/>
        <v>7-8</v>
      </c>
      <c r="AZ25" s="71">
        <v>211</v>
      </c>
      <c r="BA25" s="107" t="str">
        <f t="shared" si="28"/>
        <v>107,111</v>
      </c>
      <c r="BB25" s="107" t="str">
        <f t="shared" si="29"/>
        <v>9,00-11,00</v>
      </c>
      <c r="BC25" s="108">
        <f t="shared" si="30"/>
        <v>6</v>
      </c>
      <c r="BD25" s="109">
        <f t="shared" ref="BD25:BD32" si="34">BD24</f>
        <v>40</v>
      </c>
      <c r="BE25" s="109">
        <f t="shared" ref="BE25:BE31" si="35">BE23</f>
        <v>41</v>
      </c>
    </row>
    <row r="26" spans="1:60" ht="50.25" customHeight="1" x14ac:dyDescent="0.2">
      <c r="A26" s="370">
        <v>4</v>
      </c>
      <c r="B26" s="372" t="s">
        <v>155</v>
      </c>
      <c r="C26" s="322" t="s">
        <v>137</v>
      </c>
      <c r="D26" s="112" t="s">
        <v>156</v>
      </c>
      <c r="E26" s="181">
        <v>2</v>
      </c>
      <c r="F26" s="181">
        <v>1</v>
      </c>
      <c r="G26" s="116">
        <v>44111</v>
      </c>
      <c r="H26" s="330" t="s">
        <v>61</v>
      </c>
      <c r="I26" s="331">
        <v>504</v>
      </c>
      <c r="J26" s="331">
        <v>6</v>
      </c>
      <c r="K26" s="449" t="s">
        <v>124</v>
      </c>
      <c r="L26" s="450"/>
      <c r="M26" s="451"/>
      <c r="N26" s="332">
        <f t="shared" si="21"/>
        <v>6</v>
      </c>
      <c r="O26" s="332">
        <v>8</v>
      </c>
      <c r="P26" s="332">
        <v>3</v>
      </c>
      <c r="Q26" s="333">
        <f t="shared" si="0"/>
        <v>23</v>
      </c>
      <c r="R26" s="334"/>
      <c r="S26" s="335">
        <v>44139</v>
      </c>
      <c r="T26" s="336" t="str">
        <f>H26</f>
        <v xml:space="preserve"> 1-2</v>
      </c>
      <c r="U26" s="336">
        <f>I26</f>
        <v>504</v>
      </c>
      <c r="V26" s="336">
        <f t="shared" si="27"/>
        <v>6</v>
      </c>
      <c r="W26" s="580" t="s">
        <v>125</v>
      </c>
      <c r="X26" s="581"/>
      <c r="Y26" s="582"/>
      <c r="Z26" s="170">
        <f t="shared" si="31"/>
        <v>6</v>
      </c>
      <c r="AA26" s="171">
        <v>8</v>
      </c>
      <c r="AB26" s="171">
        <v>3</v>
      </c>
      <c r="AC26" s="172">
        <f t="shared" si="2"/>
        <v>23</v>
      </c>
      <c r="AD26" s="52"/>
      <c r="AE26" s="213">
        <v>44188</v>
      </c>
      <c r="AF26" s="174" t="str">
        <f t="shared" si="32"/>
        <v xml:space="preserve"> 1-2</v>
      </c>
      <c r="AG26" s="175">
        <f t="shared" si="32"/>
        <v>504</v>
      </c>
      <c r="AH26" s="175">
        <f t="shared" si="32"/>
        <v>6</v>
      </c>
      <c r="AI26" s="571" t="s">
        <v>126</v>
      </c>
      <c r="AJ26" s="572"/>
      <c r="AK26" s="573"/>
      <c r="AL26" s="298">
        <f t="shared" si="33"/>
        <v>6</v>
      </c>
      <c r="AM26" s="299">
        <v>8</v>
      </c>
      <c r="AN26" s="299">
        <v>4</v>
      </c>
      <c r="AO26" s="300">
        <f t="shared" si="18"/>
        <v>24</v>
      </c>
      <c r="AP26" s="301">
        <f t="shared" si="4"/>
        <v>70</v>
      </c>
      <c r="AQ26" s="104">
        <f t="shared" si="22"/>
        <v>2</v>
      </c>
      <c r="AR26" s="105">
        <f t="shared" si="22"/>
        <v>1</v>
      </c>
      <c r="AS26" s="66">
        <v>42</v>
      </c>
      <c r="AT26" s="67">
        <v>35</v>
      </c>
      <c r="AU26" s="68" t="str">
        <f t="shared" si="23"/>
        <v>среда</v>
      </c>
      <c r="AV26" s="68" t="str">
        <f t="shared" si="24"/>
        <v>среда</v>
      </c>
      <c r="AW26" s="68" t="str">
        <f t="shared" si="25"/>
        <v>среда</v>
      </c>
      <c r="AX26" s="106">
        <v>5</v>
      </c>
      <c r="AY26" s="70" t="str">
        <f t="shared" si="26"/>
        <v>9-10</v>
      </c>
      <c r="AZ26" s="71">
        <v>211</v>
      </c>
      <c r="BA26" s="107" t="str">
        <f t="shared" si="28"/>
        <v>107,111</v>
      </c>
      <c r="BB26" s="107" t="str">
        <f t="shared" si="29"/>
        <v>9,00-11,00</v>
      </c>
      <c r="BC26" s="108">
        <f t="shared" si="30"/>
        <v>6</v>
      </c>
      <c r="BD26" s="109">
        <f t="shared" si="34"/>
        <v>40</v>
      </c>
      <c r="BE26" s="109">
        <f t="shared" si="35"/>
        <v>41</v>
      </c>
    </row>
    <row r="27" spans="1:60" ht="55.5" customHeight="1" x14ac:dyDescent="0.2">
      <c r="A27" s="370">
        <v>5</v>
      </c>
      <c r="B27" s="372" t="s">
        <v>157</v>
      </c>
      <c r="C27" s="322"/>
      <c r="D27" s="112" t="s">
        <v>158</v>
      </c>
      <c r="E27" s="181">
        <v>2</v>
      </c>
      <c r="F27" s="181">
        <v>1</v>
      </c>
      <c r="G27" s="323">
        <v>44110</v>
      </c>
      <c r="H27" s="330" t="s">
        <v>61</v>
      </c>
      <c r="I27" s="178">
        <v>506</v>
      </c>
      <c r="J27" s="178">
        <v>6</v>
      </c>
      <c r="K27" s="449" t="s">
        <v>124</v>
      </c>
      <c r="L27" s="450"/>
      <c r="M27" s="451"/>
      <c r="N27" s="179">
        <f t="shared" si="21"/>
        <v>6</v>
      </c>
      <c r="O27" s="179">
        <v>8</v>
      </c>
      <c r="P27" s="179">
        <v>3</v>
      </c>
      <c r="Q27" s="180">
        <f t="shared" si="0"/>
        <v>23</v>
      </c>
      <c r="R27" s="181"/>
      <c r="S27" s="324">
        <v>44138</v>
      </c>
      <c r="T27" s="182" t="str">
        <f>H27</f>
        <v xml:space="preserve"> 1-2</v>
      </c>
      <c r="U27" s="182">
        <v>201</v>
      </c>
      <c r="V27" s="182">
        <f t="shared" si="27"/>
        <v>6</v>
      </c>
      <c r="W27" s="580" t="s">
        <v>125</v>
      </c>
      <c r="X27" s="581"/>
      <c r="Y27" s="582"/>
      <c r="Z27" s="183">
        <f t="shared" si="31"/>
        <v>6</v>
      </c>
      <c r="AA27" s="184">
        <v>8</v>
      </c>
      <c r="AB27" s="184">
        <v>3</v>
      </c>
      <c r="AC27" s="185">
        <f t="shared" si="2"/>
        <v>23</v>
      </c>
      <c r="AD27" s="118"/>
      <c r="AE27" s="337">
        <v>44187</v>
      </c>
      <c r="AF27" s="187" t="str">
        <f t="shared" si="32"/>
        <v xml:space="preserve"> 1-2</v>
      </c>
      <c r="AG27" s="187">
        <f t="shared" si="32"/>
        <v>506</v>
      </c>
      <c r="AH27" s="187">
        <f t="shared" si="32"/>
        <v>6</v>
      </c>
      <c r="AI27" s="571" t="s">
        <v>126</v>
      </c>
      <c r="AJ27" s="572"/>
      <c r="AK27" s="573"/>
      <c r="AL27" s="325">
        <f t="shared" si="33"/>
        <v>6</v>
      </c>
      <c r="AM27" s="75">
        <v>8</v>
      </c>
      <c r="AN27" s="75">
        <v>4</v>
      </c>
      <c r="AO27" s="326">
        <f t="shared" si="18"/>
        <v>24</v>
      </c>
      <c r="AP27" s="327">
        <f t="shared" si="4"/>
        <v>70</v>
      </c>
      <c r="AQ27" s="104">
        <f t="shared" si="22"/>
        <v>2</v>
      </c>
      <c r="AR27" s="105">
        <f t="shared" si="22"/>
        <v>1</v>
      </c>
      <c r="AS27" s="66">
        <v>42</v>
      </c>
      <c r="AT27" s="67">
        <v>35</v>
      </c>
      <c r="AU27" s="68" t="str">
        <f t="shared" si="23"/>
        <v>вторник</v>
      </c>
      <c r="AV27" s="68" t="str">
        <f t="shared" si="24"/>
        <v>вторник</v>
      </c>
      <c r="AW27" s="68" t="str">
        <f t="shared" si="25"/>
        <v>вторник</v>
      </c>
      <c r="AX27" s="106">
        <v>5</v>
      </c>
      <c r="AY27" s="70" t="str">
        <f t="shared" si="26"/>
        <v>9-10</v>
      </c>
      <c r="AZ27" s="71">
        <v>211</v>
      </c>
      <c r="BA27" s="107" t="str">
        <f t="shared" si="28"/>
        <v>107,111</v>
      </c>
      <c r="BB27" s="107" t="str">
        <f t="shared" si="29"/>
        <v>9,00-11,00</v>
      </c>
      <c r="BC27" s="108">
        <f t="shared" si="30"/>
        <v>6</v>
      </c>
      <c r="BD27" s="109">
        <f t="shared" si="34"/>
        <v>40</v>
      </c>
      <c r="BE27" s="109">
        <f t="shared" si="35"/>
        <v>41</v>
      </c>
    </row>
    <row r="28" spans="1:60" ht="30.75" customHeight="1" x14ac:dyDescent="0.2">
      <c r="A28" s="370">
        <v>6</v>
      </c>
      <c r="B28" s="372" t="s">
        <v>159</v>
      </c>
      <c r="C28" s="322" t="s">
        <v>46</v>
      </c>
      <c r="D28" s="373" t="s">
        <v>135</v>
      </c>
      <c r="E28" s="181">
        <v>2</v>
      </c>
      <c r="F28" s="181">
        <v>1</v>
      </c>
      <c r="G28" s="116">
        <v>44109</v>
      </c>
      <c r="H28" s="266" t="s">
        <v>48</v>
      </c>
      <c r="I28" s="178">
        <v>106</v>
      </c>
      <c r="J28" s="178">
        <v>6</v>
      </c>
      <c r="K28" s="449" t="s">
        <v>124</v>
      </c>
      <c r="L28" s="450"/>
      <c r="M28" s="451"/>
      <c r="N28" s="179">
        <f t="shared" si="21"/>
        <v>6</v>
      </c>
      <c r="O28" s="179">
        <v>8</v>
      </c>
      <c r="P28" s="179">
        <v>3</v>
      </c>
      <c r="Q28" s="180">
        <f t="shared" si="0"/>
        <v>23</v>
      </c>
      <c r="R28" s="181"/>
      <c r="S28" s="324">
        <v>44144</v>
      </c>
      <c r="T28" s="182" t="str">
        <f>H28</f>
        <v xml:space="preserve"> 3-4</v>
      </c>
      <c r="U28" s="182">
        <f>I28</f>
        <v>106</v>
      </c>
      <c r="V28" s="182">
        <f t="shared" si="27"/>
        <v>6</v>
      </c>
      <c r="W28" s="580" t="s">
        <v>125</v>
      </c>
      <c r="X28" s="581"/>
      <c r="Y28" s="582"/>
      <c r="Z28" s="183">
        <f t="shared" si="31"/>
        <v>6</v>
      </c>
      <c r="AA28" s="184">
        <v>8</v>
      </c>
      <c r="AB28" s="184">
        <v>3</v>
      </c>
      <c r="AC28" s="185">
        <f t="shared" si="2"/>
        <v>23</v>
      </c>
      <c r="AD28" s="118"/>
      <c r="AE28" s="337">
        <v>44186</v>
      </c>
      <c r="AF28" s="187" t="str">
        <f t="shared" si="32"/>
        <v xml:space="preserve"> 3-4</v>
      </c>
      <c r="AG28" s="187">
        <f t="shared" si="32"/>
        <v>106</v>
      </c>
      <c r="AH28" s="187">
        <f t="shared" si="32"/>
        <v>6</v>
      </c>
      <c r="AI28" s="571" t="s">
        <v>126</v>
      </c>
      <c r="AJ28" s="572"/>
      <c r="AK28" s="573"/>
      <c r="AL28" s="325">
        <f t="shared" si="33"/>
        <v>6</v>
      </c>
      <c r="AM28" s="75">
        <v>8</v>
      </c>
      <c r="AN28" s="75">
        <v>4</v>
      </c>
      <c r="AO28" s="326">
        <f t="shared" si="18"/>
        <v>24</v>
      </c>
      <c r="AP28" s="327">
        <f t="shared" si="4"/>
        <v>70</v>
      </c>
      <c r="AQ28" s="104">
        <f t="shared" si="22"/>
        <v>2</v>
      </c>
      <c r="AR28" s="105">
        <f t="shared" si="22"/>
        <v>1</v>
      </c>
      <c r="AS28" s="66">
        <v>42</v>
      </c>
      <c r="AT28" s="67">
        <v>35</v>
      </c>
      <c r="AU28" s="68" t="str">
        <f t="shared" si="23"/>
        <v>понедельник</v>
      </c>
      <c r="AV28" s="68" t="str">
        <f t="shared" si="24"/>
        <v>понедельник</v>
      </c>
      <c r="AW28" s="68" t="str">
        <f t="shared" si="25"/>
        <v>понедельник</v>
      </c>
      <c r="AX28" s="106">
        <v>4</v>
      </c>
      <c r="AY28" s="70" t="str">
        <f t="shared" si="26"/>
        <v>7-8</v>
      </c>
      <c r="AZ28" s="71">
        <v>211</v>
      </c>
      <c r="BA28" s="107" t="str">
        <f t="shared" si="28"/>
        <v>107,111</v>
      </c>
      <c r="BB28" s="107" t="str">
        <f t="shared" si="29"/>
        <v>9,00-11,00</v>
      </c>
      <c r="BC28" s="108">
        <f t="shared" si="30"/>
        <v>6</v>
      </c>
      <c r="BD28" s="109">
        <f t="shared" si="34"/>
        <v>40</v>
      </c>
      <c r="BE28" s="109">
        <f t="shared" si="35"/>
        <v>41</v>
      </c>
    </row>
    <row r="29" spans="1:60" ht="37.5" customHeight="1" x14ac:dyDescent="0.2">
      <c r="A29" s="370">
        <v>7</v>
      </c>
      <c r="B29" s="372" t="s">
        <v>160</v>
      </c>
      <c r="C29" s="322" t="s">
        <v>63</v>
      </c>
      <c r="D29" s="112" t="s">
        <v>161</v>
      </c>
      <c r="E29" s="181">
        <v>2</v>
      </c>
      <c r="F29" s="181">
        <v>1</v>
      </c>
      <c r="G29" s="323">
        <v>44109</v>
      </c>
      <c r="H29" s="330" t="s">
        <v>61</v>
      </c>
      <c r="I29" s="331">
        <v>504</v>
      </c>
      <c r="J29" s="331">
        <v>6</v>
      </c>
      <c r="K29" s="449" t="s">
        <v>124</v>
      </c>
      <c r="L29" s="450"/>
      <c r="M29" s="451"/>
      <c r="N29" s="332">
        <f t="shared" si="21"/>
        <v>6</v>
      </c>
      <c r="O29" s="332">
        <v>8</v>
      </c>
      <c r="P29" s="332">
        <v>3</v>
      </c>
      <c r="Q29" s="333">
        <f t="shared" si="0"/>
        <v>23</v>
      </c>
      <c r="R29" s="334"/>
      <c r="S29" s="324">
        <v>44144</v>
      </c>
      <c r="T29" s="336" t="str">
        <f>H29</f>
        <v xml:space="preserve"> 1-2</v>
      </c>
      <c r="U29" s="336">
        <f>I29</f>
        <v>504</v>
      </c>
      <c r="V29" s="336">
        <f t="shared" si="27"/>
        <v>6</v>
      </c>
      <c r="W29" s="580" t="s">
        <v>125</v>
      </c>
      <c r="X29" s="581"/>
      <c r="Y29" s="582"/>
      <c r="Z29" s="339">
        <f t="shared" si="31"/>
        <v>6</v>
      </c>
      <c r="AA29" s="340">
        <v>8</v>
      </c>
      <c r="AB29" s="340">
        <v>3</v>
      </c>
      <c r="AC29" s="341">
        <f t="shared" si="2"/>
        <v>23</v>
      </c>
      <c r="AD29" s="135"/>
      <c r="AE29" s="342">
        <v>44186</v>
      </c>
      <c r="AF29" s="343" t="str">
        <f t="shared" si="32"/>
        <v xml:space="preserve"> 1-2</v>
      </c>
      <c r="AG29" s="343">
        <f t="shared" si="32"/>
        <v>504</v>
      </c>
      <c r="AH29" s="343">
        <f t="shared" si="32"/>
        <v>6</v>
      </c>
      <c r="AI29" s="571" t="s">
        <v>126</v>
      </c>
      <c r="AJ29" s="572"/>
      <c r="AK29" s="573"/>
      <c r="AL29" s="344">
        <f t="shared" si="33"/>
        <v>6</v>
      </c>
      <c r="AM29" s="345">
        <v>8</v>
      </c>
      <c r="AN29" s="345">
        <v>4</v>
      </c>
      <c r="AO29" s="346">
        <f t="shared" si="18"/>
        <v>24</v>
      </c>
      <c r="AP29" s="347">
        <f t="shared" si="4"/>
        <v>70</v>
      </c>
      <c r="AQ29" s="104">
        <f t="shared" si="22"/>
        <v>2</v>
      </c>
      <c r="AR29" s="105">
        <f t="shared" si="22"/>
        <v>1</v>
      </c>
      <c r="AS29" s="66">
        <v>42</v>
      </c>
      <c r="AT29" s="67">
        <v>35</v>
      </c>
      <c r="AU29" s="68" t="str">
        <f t="shared" si="23"/>
        <v>понедельник</v>
      </c>
      <c r="AV29" s="68" t="str">
        <f t="shared" si="24"/>
        <v>понедельник</v>
      </c>
      <c r="AW29" s="68" t="str">
        <f t="shared" si="25"/>
        <v>понедельник</v>
      </c>
      <c r="AX29" s="106">
        <v>4</v>
      </c>
      <c r="AY29" s="70" t="str">
        <f t="shared" si="26"/>
        <v>7-8</v>
      </c>
      <c r="AZ29" s="71">
        <v>211</v>
      </c>
      <c r="BA29" s="107" t="str">
        <f t="shared" si="28"/>
        <v>107,111</v>
      </c>
      <c r="BB29" s="107" t="str">
        <f t="shared" si="29"/>
        <v>9,00-11,00</v>
      </c>
      <c r="BC29" s="108">
        <f t="shared" si="30"/>
        <v>6</v>
      </c>
      <c r="BD29" s="109">
        <f t="shared" si="34"/>
        <v>40</v>
      </c>
      <c r="BE29" s="109">
        <f t="shared" si="35"/>
        <v>41</v>
      </c>
    </row>
    <row r="30" spans="1:60" ht="32.25" customHeight="1" x14ac:dyDescent="0.2">
      <c r="A30" s="370">
        <v>8</v>
      </c>
      <c r="B30" s="372" t="s">
        <v>162</v>
      </c>
      <c r="C30" s="322" t="s">
        <v>63</v>
      </c>
      <c r="D30" s="112" t="s">
        <v>163</v>
      </c>
      <c r="E30" s="181">
        <v>2</v>
      </c>
      <c r="F30" s="181">
        <v>1</v>
      </c>
      <c r="G30" s="87">
        <v>44110</v>
      </c>
      <c r="H30" s="330" t="s">
        <v>61</v>
      </c>
      <c r="I30" s="178">
        <v>501</v>
      </c>
      <c r="J30" s="178">
        <v>6</v>
      </c>
      <c r="K30" s="449" t="s">
        <v>124</v>
      </c>
      <c r="L30" s="450"/>
      <c r="M30" s="451"/>
      <c r="N30" s="179">
        <f t="shared" si="21"/>
        <v>6</v>
      </c>
      <c r="O30" s="179">
        <v>8</v>
      </c>
      <c r="P30" s="179">
        <v>3</v>
      </c>
      <c r="Q30" s="180">
        <f t="shared" si="0"/>
        <v>23</v>
      </c>
      <c r="R30" s="181"/>
      <c r="S30" s="324">
        <v>44145</v>
      </c>
      <c r="T30" s="182" t="str">
        <f>H30</f>
        <v xml:space="preserve"> 1-2</v>
      </c>
      <c r="U30" s="182">
        <f>I30</f>
        <v>501</v>
      </c>
      <c r="V30" s="182">
        <f t="shared" si="27"/>
        <v>6</v>
      </c>
      <c r="W30" s="580" t="s">
        <v>125</v>
      </c>
      <c r="X30" s="581"/>
      <c r="Y30" s="582"/>
      <c r="Z30" s="183">
        <f t="shared" si="31"/>
        <v>6</v>
      </c>
      <c r="AA30" s="184">
        <v>8</v>
      </c>
      <c r="AB30" s="184">
        <v>3</v>
      </c>
      <c r="AC30" s="185">
        <f t="shared" si="2"/>
        <v>23</v>
      </c>
      <c r="AD30" s="118"/>
      <c r="AE30" s="337">
        <v>44187</v>
      </c>
      <c r="AF30" s="187" t="str">
        <f t="shared" si="32"/>
        <v xml:space="preserve"> 1-2</v>
      </c>
      <c r="AG30" s="187">
        <f t="shared" si="32"/>
        <v>501</v>
      </c>
      <c r="AH30" s="187">
        <f t="shared" si="32"/>
        <v>6</v>
      </c>
      <c r="AI30" s="571" t="s">
        <v>126</v>
      </c>
      <c r="AJ30" s="572"/>
      <c r="AK30" s="573"/>
      <c r="AL30" s="325">
        <f t="shared" si="33"/>
        <v>6</v>
      </c>
      <c r="AM30" s="75">
        <v>8</v>
      </c>
      <c r="AN30" s="75">
        <v>4</v>
      </c>
      <c r="AO30" s="326">
        <f t="shared" si="18"/>
        <v>24</v>
      </c>
      <c r="AP30" s="327">
        <f t="shared" si="4"/>
        <v>70</v>
      </c>
      <c r="AQ30" s="155">
        <f t="shared" si="22"/>
        <v>2</v>
      </c>
      <c r="AR30" s="156">
        <f t="shared" si="22"/>
        <v>1</v>
      </c>
      <c r="AS30" s="66">
        <v>42</v>
      </c>
      <c r="AT30" s="67">
        <v>35</v>
      </c>
      <c r="AU30" s="68" t="str">
        <f t="shared" si="23"/>
        <v>вторник</v>
      </c>
      <c r="AV30" s="68" t="str">
        <f t="shared" si="24"/>
        <v>вторник</v>
      </c>
      <c r="AW30" s="68" t="str">
        <f t="shared" si="25"/>
        <v>вторник</v>
      </c>
      <c r="AX30" s="106">
        <v>4</v>
      </c>
      <c r="AY30" s="70" t="str">
        <f t="shared" si="26"/>
        <v>7-8</v>
      </c>
      <c r="AZ30" s="71">
        <v>211</v>
      </c>
      <c r="BA30" s="107" t="str">
        <f t="shared" si="28"/>
        <v>107,111</v>
      </c>
      <c r="BB30" s="107" t="str">
        <f t="shared" si="29"/>
        <v>9,00-11,00</v>
      </c>
      <c r="BC30" s="108">
        <f t="shared" si="30"/>
        <v>6</v>
      </c>
      <c r="BD30" s="109">
        <f t="shared" si="34"/>
        <v>40</v>
      </c>
      <c r="BE30" s="109">
        <f t="shared" si="35"/>
        <v>41</v>
      </c>
    </row>
    <row r="31" spans="1:60" ht="42.75" customHeight="1" x14ac:dyDescent="0.2">
      <c r="A31" s="370">
        <v>9</v>
      </c>
      <c r="B31" s="372" t="s">
        <v>164</v>
      </c>
      <c r="C31" s="358" t="s">
        <v>46</v>
      </c>
      <c r="D31" s="139" t="s">
        <v>140</v>
      </c>
      <c r="E31" s="307">
        <v>2</v>
      </c>
      <c r="F31" s="307">
        <v>1</v>
      </c>
      <c r="G31" s="374">
        <v>44110</v>
      </c>
      <c r="H31" s="375" t="s">
        <v>48</v>
      </c>
      <c r="I31" s="331" t="s">
        <v>165</v>
      </c>
      <c r="J31" s="331">
        <v>6</v>
      </c>
      <c r="K31" s="479" t="s">
        <v>124</v>
      </c>
      <c r="L31" s="480"/>
      <c r="M31" s="481"/>
      <c r="N31" s="332">
        <f>BC30</f>
        <v>6</v>
      </c>
      <c r="O31" s="332">
        <v>8</v>
      </c>
      <c r="P31" s="332">
        <v>3</v>
      </c>
      <c r="Q31" s="333">
        <f t="shared" si="0"/>
        <v>23</v>
      </c>
      <c r="R31" s="334"/>
      <c r="S31" s="335">
        <v>44144</v>
      </c>
      <c r="T31" s="336" t="str">
        <f>H31</f>
        <v xml:space="preserve"> 3-4</v>
      </c>
      <c r="U31" s="336" t="str">
        <f>I31</f>
        <v>201                                       206                                                    204</v>
      </c>
      <c r="V31" s="336">
        <f t="shared" si="27"/>
        <v>6</v>
      </c>
      <c r="W31" s="604" t="s">
        <v>125</v>
      </c>
      <c r="X31" s="605"/>
      <c r="Y31" s="606"/>
      <c r="Z31" s="339">
        <f t="shared" si="31"/>
        <v>6</v>
      </c>
      <c r="AA31" s="340">
        <v>8</v>
      </c>
      <c r="AB31" s="340">
        <v>3</v>
      </c>
      <c r="AC31" s="341">
        <f t="shared" si="2"/>
        <v>23</v>
      </c>
      <c r="AD31" s="135"/>
      <c r="AE31" s="376">
        <v>44186</v>
      </c>
      <c r="AF31" s="343" t="str">
        <f t="shared" si="32"/>
        <v xml:space="preserve"> 3-4</v>
      </c>
      <c r="AG31" s="343" t="str">
        <f t="shared" si="32"/>
        <v>201                                       206                                                    204</v>
      </c>
      <c r="AH31" s="343">
        <f t="shared" si="32"/>
        <v>6</v>
      </c>
      <c r="AI31" s="601" t="s">
        <v>126</v>
      </c>
      <c r="AJ31" s="602"/>
      <c r="AK31" s="603"/>
      <c r="AL31" s="344">
        <f t="shared" si="33"/>
        <v>6</v>
      </c>
      <c r="AM31" s="345">
        <v>8</v>
      </c>
      <c r="AN31" s="345">
        <v>4</v>
      </c>
      <c r="AO31" s="346">
        <f t="shared" si="18"/>
        <v>24</v>
      </c>
      <c r="AP31" s="347">
        <f t="shared" si="4"/>
        <v>70</v>
      </c>
      <c r="AQ31" s="155" t="e">
        <f>#REF!</f>
        <v>#REF!</v>
      </c>
      <c r="AR31" s="232" t="e">
        <f>#REF!</f>
        <v>#REF!</v>
      </c>
      <c r="AS31" s="67">
        <v>42</v>
      </c>
      <c r="AT31" s="67">
        <v>35</v>
      </c>
      <c r="AU31" s="68" t="e">
        <f>TEXT(#REF!, "ДДДДДДД")</f>
        <v>#REF!</v>
      </c>
      <c r="AV31" s="68" t="e">
        <f>TEXT(#REF!, "ДДДДДДД")</f>
        <v>#REF!</v>
      </c>
      <c r="AW31" s="68" t="e">
        <f>TEXT(#REF!, "ДДДДДДД")</f>
        <v>#REF!</v>
      </c>
      <c r="AX31" s="377">
        <v>5</v>
      </c>
      <c r="AY31" s="378" t="str">
        <f t="shared" si="26"/>
        <v>9-10</v>
      </c>
      <c r="AZ31" s="379">
        <v>211</v>
      </c>
      <c r="BA31" s="107" t="str">
        <f t="shared" si="28"/>
        <v>107,111</v>
      </c>
      <c r="BB31" s="107" t="str">
        <f t="shared" si="29"/>
        <v>9,00-11,00</v>
      </c>
      <c r="BC31" s="380">
        <f t="shared" si="30"/>
        <v>6</v>
      </c>
      <c r="BD31" s="109">
        <f t="shared" si="34"/>
        <v>40</v>
      </c>
      <c r="BE31" s="109">
        <f t="shared" si="35"/>
        <v>41</v>
      </c>
    </row>
    <row r="32" spans="1:60" ht="84.75" customHeight="1" x14ac:dyDescent="0.2">
      <c r="A32" s="357">
        <v>10</v>
      </c>
      <c r="B32" s="381" t="s">
        <v>144</v>
      </c>
      <c r="C32" s="322" t="s">
        <v>46</v>
      </c>
      <c r="D32" s="382" t="s">
        <v>166</v>
      </c>
      <c r="E32" s="383">
        <v>2</v>
      </c>
      <c r="F32" s="383">
        <v>1</v>
      </c>
      <c r="G32" s="583" t="s">
        <v>167</v>
      </c>
      <c r="H32" s="584"/>
      <c r="I32" s="584"/>
      <c r="J32" s="584"/>
      <c r="K32" s="584"/>
      <c r="L32" s="584"/>
      <c r="M32" s="584"/>
      <c r="N32" s="585"/>
      <c r="O32" s="179">
        <v>20</v>
      </c>
      <c r="P32" s="179">
        <v>3</v>
      </c>
      <c r="Q32" s="180">
        <f t="shared" si="0"/>
        <v>23</v>
      </c>
      <c r="R32" s="181"/>
      <c r="S32" s="598" t="s">
        <v>168</v>
      </c>
      <c r="T32" s="599"/>
      <c r="U32" s="599"/>
      <c r="V32" s="599"/>
      <c r="W32" s="599"/>
      <c r="X32" s="599"/>
      <c r="Y32" s="599"/>
      <c r="Z32" s="600"/>
      <c r="AA32" s="184">
        <v>20</v>
      </c>
      <c r="AB32" s="184">
        <v>3</v>
      </c>
      <c r="AC32" s="185">
        <f t="shared" si="2"/>
        <v>23</v>
      </c>
      <c r="AD32" s="118"/>
      <c r="AE32" s="592" t="s">
        <v>169</v>
      </c>
      <c r="AF32" s="593"/>
      <c r="AG32" s="593"/>
      <c r="AH32" s="593"/>
      <c r="AI32" s="593"/>
      <c r="AJ32" s="593"/>
      <c r="AK32" s="593"/>
      <c r="AL32" s="594"/>
      <c r="AM32" s="75">
        <v>20</v>
      </c>
      <c r="AN32" s="75">
        <v>4</v>
      </c>
      <c r="AO32" s="326">
        <f t="shared" si="18"/>
        <v>24</v>
      </c>
      <c r="AP32" s="327">
        <f t="shared" si="4"/>
        <v>70</v>
      </c>
      <c r="AQ32" s="104">
        <f>E33</f>
        <v>2</v>
      </c>
      <c r="AR32" s="157">
        <f>F33</f>
        <v>1</v>
      </c>
      <c r="AS32" s="67">
        <v>42</v>
      </c>
      <c r="AT32" s="67">
        <v>35</v>
      </c>
      <c r="AU32" s="68" t="str">
        <f>TEXT(G33, "ДДДДДДД")</f>
        <v>вторник</v>
      </c>
      <c r="AV32" s="68" t="str">
        <f>TEXT(S33, "ДДДДДДД")</f>
        <v>вторник</v>
      </c>
      <c r="AW32" s="68" t="str">
        <f>TEXT(AE33, "ДДДДДДД")</f>
        <v>вторник</v>
      </c>
      <c r="AX32" s="106">
        <v>4</v>
      </c>
      <c r="AY32" s="70" t="str">
        <f t="shared" si="26"/>
        <v>7-8</v>
      </c>
      <c r="AZ32" s="71">
        <v>201</v>
      </c>
      <c r="BA32" s="107" t="str">
        <f t="shared" si="28"/>
        <v>107,111</v>
      </c>
      <c r="BB32" s="107" t="str">
        <f t="shared" si="29"/>
        <v>9,00-11,00</v>
      </c>
      <c r="BC32" s="108">
        <f t="shared" si="30"/>
        <v>6</v>
      </c>
      <c r="BD32" s="109">
        <f t="shared" si="34"/>
        <v>40</v>
      </c>
      <c r="BE32" s="109" t="e">
        <f>#REF!</f>
        <v>#REF!</v>
      </c>
    </row>
    <row r="33" spans="1:57" ht="38.25" customHeight="1" x14ac:dyDescent="0.2">
      <c r="A33" s="350">
        <v>11</v>
      </c>
      <c r="B33" s="384" t="s">
        <v>115</v>
      </c>
      <c r="C33" s="385" t="s">
        <v>46</v>
      </c>
      <c r="D33" s="386" t="s">
        <v>170</v>
      </c>
      <c r="E33" s="334">
        <v>2</v>
      </c>
      <c r="F33" s="334">
        <v>1</v>
      </c>
      <c r="G33" s="294">
        <v>44110</v>
      </c>
      <c r="H33" s="295" t="s">
        <v>57</v>
      </c>
      <c r="I33" s="296" t="s">
        <v>171</v>
      </c>
      <c r="J33" s="296">
        <v>6</v>
      </c>
      <c r="K33" s="449" t="s">
        <v>124</v>
      </c>
      <c r="L33" s="450"/>
      <c r="M33" s="451"/>
      <c r="N33" s="165">
        <f>BC31</f>
        <v>6</v>
      </c>
      <c r="O33" s="165">
        <v>8</v>
      </c>
      <c r="P33" s="165">
        <v>3</v>
      </c>
      <c r="Q33" s="166">
        <f t="shared" si="0"/>
        <v>23</v>
      </c>
      <c r="R33" s="167"/>
      <c r="S33" s="297">
        <v>44145</v>
      </c>
      <c r="T33" s="387" t="str">
        <f t="shared" ref="T33:T41" si="36">H33</f>
        <v xml:space="preserve"> 5-6</v>
      </c>
      <c r="U33" s="169" t="str">
        <f t="shared" ref="U33:U41" si="37">I33</f>
        <v>34      23          202</v>
      </c>
      <c r="V33" s="169">
        <f t="shared" ref="V33:V41" si="38">J33</f>
        <v>6</v>
      </c>
      <c r="W33" s="580" t="s">
        <v>125</v>
      </c>
      <c r="X33" s="581"/>
      <c r="Y33" s="582"/>
      <c r="Z33" s="170">
        <f t="shared" ref="Z33:Z41" si="39">N33</f>
        <v>6</v>
      </c>
      <c r="AA33" s="171">
        <v>8</v>
      </c>
      <c r="AB33" s="171">
        <v>3</v>
      </c>
      <c r="AC33" s="172">
        <f t="shared" si="2"/>
        <v>23</v>
      </c>
      <c r="AD33" s="52"/>
      <c r="AE33" s="213">
        <v>44187</v>
      </c>
      <c r="AF33" s="174" t="str">
        <f t="shared" ref="AF33:AF41" si="40">H33</f>
        <v xml:space="preserve"> 5-6</v>
      </c>
      <c r="AG33" s="175" t="str">
        <f t="shared" ref="AG33:AG41" si="41">I33</f>
        <v>34      23          202</v>
      </c>
      <c r="AH33" s="175">
        <f t="shared" ref="AH33:AH41" si="42">J33</f>
        <v>6</v>
      </c>
      <c r="AI33" s="571" t="s">
        <v>126</v>
      </c>
      <c r="AJ33" s="572"/>
      <c r="AK33" s="573"/>
      <c r="AL33" s="298">
        <f t="shared" ref="AL33:AL41" si="43">Z33</f>
        <v>6</v>
      </c>
      <c r="AM33" s="299">
        <v>8</v>
      </c>
      <c r="AN33" s="299">
        <v>4</v>
      </c>
      <c r="AO33" s="300">
        <f t="shared" si="18"/>
        <v>24</v>
      </c>
      <c r="AP33" s="301">
        <f t="shared" si="4"/>
        <v>70</v>
      </c>
      <c r="AQ33" s="104" t="e">
        <f>#REF!</f>
        <v>#REF!</v>
      </c>
      <c r="AR33" s="157" t="e">
        <f>#REF!</f>
        <v>#REF!</v>
      </c>
      <c r="AS33" s="67">
        <v>42</v>
      </c>
      <c r="AT33" s="67">
        <v>35</v>
      </c>
      <c r="AU33" s="68" t="e">
        <f>TEXT(#REF!, "ДДДДДДД")</f>
        <v>#REF!</v>
      </c>
      <c r="AV33" s="68" t="e">
        <f>TEXT(#REF!, "ДДДДДДД")</f>
        <v>#REF!</v>
      </c>
      <c r="AW33" s="68" t="e">
        <f>TEXT(#REF!, "ДДДДДДД")</f>
        <v>#REF!</v>
      </c>
      <c r="AX33" s="106">
        <v>4</v>
      </c>
      <c r="AY33" s="70" t="str">
        <f t="shared" si="26"/>
        <v>7-8</v>
      </c>
      <c r="AZ33" s="71">
        <v>201</v>
      </c>
      <c r="BA33" s="107" t="e">
        <f>#REF!</f>
        <v>#REF!</v>
      </c>
      <c r="BB33" s="107" t="e">
        <f>#REF!</f>
        <v>#REF!</v>
      </c>
      <c r="BC33" s="108">
        <f t="shared" si="30"/>
        <v>6</v>
      </c>
      <c r="BD33" s="109" t="e">
        <f>#REF!</f>
        <v>#REF!</v>
      </c>
      <c r="BE33" s="109">
        <f>BE31</f>
        <v>41</v>
      </c>
    </row>
    <row r="34" spans="1:57" ht="42.75" customHeight="1" x14ac:dyDescent="0.2">
      <c r="A34" s="302">
        <v>12</v>
      </c>
      <c r="B34" s="373" t="s">
        <v>172</v>
      </c>
      <c r="C34" s="322" t="s">
        <v>137</v>
      </c>
      <c r="D34" s="373" t="s">
        <v>161</v>
      </c>
      <c r="E34" s="181">
        <v>2</v>
      </c>
      <c r="F34" s="181">
        <v>1</v>
      </c>
      <c r="G34" s="265">
        <v>44110</v>
      </c>
      <c r="H34" s="266" t="s">
        <v>57</v>
      </c>
      <c r="I34" s="267" t="s">
        <v>171</v>
      </c>
      <c r="J34" s="267">
        <v>6</v>
      </c>
      <c r="K34" s="449" t="s">
        <v>124</v>
      </c>
      <c r="L34" s="450"/>
      <c r="M34" s="451"/>
      <c r="N34" s="268">
        <f>BC32</f>
        <v>6</v>
      </c>
      <c r="O34" s="268">
        <v>8</v>
      </c>
      <c r="P34" s="268">
        <v>3</v>
      </c>
      <c r="Q34" s="269">
        <f t="shared" si="0"/>
        <v>23</v>
      </c>
      <c r="R34" s="264"/>
      <c r="S34" s="324">
        <v>44145</v>
      </c>
      <c r="T34" s="388" t="str">
        <f t="shared" si="36"/>
        <v xml:space="preserve"> 5-6</v>
      </c>
      <c r="U34" s="271" t="str">
        <f t="shared" si="37"/>
        <v>34      23          202</v>
      </c>
      <c r="V34" s="271">
        <f t="shared" si="38"/>
        <v>6</v>
      </c>
      <c r="W34" s="580" t="s">
        <v>125</v>
      </c>
      <c r="X34" s="581"/>
      <c r="Y34" s="582"/>
      <c r="Z34" s="272">
        <f t="shared" si="39"/>
        <v>6</v>
      </c>
      <c r="AA34" s="273">
        <v>8</v>
      </c>
      <c r="AB34" s="273">
        <v>3</v>
      </c>
      <c r="AC34" s="274">
        <f t="shared" si="2"/>
        <v>23</v>
      </c>
      <c r="AD34" s="275"/>
      <c r="AE34" s="230">
        <v>44187</v>
      </c>
      <c r="AF34" s="389" t="str">
        <f t="shared" si="40"/>
        <v xml:space="preserve"> 5-6</v>
      </c>
      <c r="AG34" s="277" t="str">
        <f t="shared" si="41"/>
        <v>34      23          202</v>
      </c>
      <c r="AH34" s="277">
        <f t="shared" si="42"/>
        <v>6</v>
      </c>
      <c r="AI34" s="571" t="s">
        <v>126</v>
      </c>
      <c r="AJ34" s="572"/>
      <c r="AK34" s="573"/>
      <c r="AL34" s="278">
        <f t="shared" si="43"/>
        <v>6</v>
      </c>
      <c r="AM34" s="279">
        <v>8</v>
      </c>
      <c r="AN34" s="279">
        <v>4</v>
      </c>
      <c r="AO34" s="280">
        <f t="shared" si="18"/>
        <v>24</v>
      </c>
      <c r="AP34" s="281">
        <f t="shared" si="4"/>
        <v>70</v>
      </c>
      <c r="AQ34" s="104" t="e">
        <f>#REF!</f>
        <v>#REF!</v>
      </c>
      <c r="AR34" s="157" t="e">
        <f>#REF!</f>
        <v>#REF!</v>
      </c>
      <c r="AS34" s="67">
        <v>42</v>
      </c>
      <c r="AT34" s="67">
        <v>35</v>
      </c>
      <c r="AU34" s="68" t="e">
        <f>TEXT(#REF!, "ДДДДДДД")</f>
        <v>#REF!</v>
      </c>
      <c r="AV34" s="68" t="e">
        <f>TEXT(#REF!, "ДДДДДДД")</f>
        <v>#REF!</v>
      </c>
      <c r="AW34" s="68" t="e">
        <f>TEXT(#REF!, "ДДДДДДД")</f>
        <v>#REF!</v>
      </c>
      <c r="AX34" s="106">
        <v>4</v>
      </c>
      <c r="AY34" s="70" t="str">
        <f t="shared" si="26"/>
        <v>7-8</v>
      </c>
      <c r="AZ34" s="71">
        <v>201</v>
      </c>
      <c r="BA34" s="107" t="e">
        <f>#REF!</f>
        <v>#REF!</v>
      </c>
      <c r="BB34" s="107" t="e">
        <f>#REF!</f>
        <v>#REF!</v>
      </c>
      <c r="BC34" s="108">
        <f t="shared" si="30"/>
        <v>6</v>
      </c>
      <c r="BD34" s="109" t="e">
        <f>#REF!</f>
        <v>#REF!</v>
      </c>
      <c r="BE34" s="109" t="e">
        <f>BE32</f>
        <v>#REF!</v>
      </c>
    </row>
    <row r="35" spans="1:57" ht="42.75" customHeight="1" x14ac:dyDescent="0.2">
      <c r="A35" s="302">
        <v>1</v>
      </c>
      <c r="B35" s="373" t="s">
        <v>173</v>
      </c>
      <c r="C35" s="322" t="s">
        <v>137</v>
      </c>
      <c r="D35" s="112" t="s">
        <v>174</v>
      </c>
      <c r="E35" s="181">
        <v>3</v>
      </c>
      <c r="F35" s="181">
        <v>1</v>
      </c>
      <c r="G35" s="294">
        <v>44103</v>
      </c>
      <c r="H35" s="295" t="s">
        <v>48</v>
      </c>
      <c r="I35" s="296" t="s">
        <v>175</v>
      </c>
      <c r="J35" s="296">
        <v>6</v>
      </c>
      <c r="K35" s="449" t="s">
        <v>176</v>
      </c>
      <c r="L35" s="450"/>
      <c r="M35" s="451"/>
      <c r="N35" s="165">
        <f>BC30</f>
        <v>6</v>
      </c>
      <c r="O35" s="165">
        <v>8</v>
      </c>
      <c r="P35" s="165">
        <v>3</v>
      </c>
      <c r="Q35" s="166">
        <f t="shared" si="0"/>
        <v>23</v>
      </c>
      <c r="R35" s="167"/>
      <c r="S35" s="297">
        <v>44138</v>
      </c>
      <c r="T35" s="169" t="str">
        <f t="shared" si="36"/>
        <v xml:space="preserve"> 3-4</v>
      </c>
      <c r="U35" s="169" t="str">
        <f t="shared" si="37"/>
        <v>206      112   202</v>
      </c>
      <c r="V35" s="169">
        <f t="shared" si="38"/>
        <v>6</v>
      </c>
      <c r="W35" s="580" t="s">
        <v>177</v>
      </c>
      <c r="X35" s="581"/>
      <c r="Y35" s="582"/>
      <c r="Z35" s="170">
        <f t="shared" si="39"/>
        <v>6</v>
      </c>
      <c r="AA35" s="171">
        <v>8</v>
      </c>
      <c r="AB35" s="171">
        <v>3</v>
      </c>
      <c r="AC35" s="172">
        <f t="shared" si="2"/>
        <v>23</v>
      </c>
      <c r="AD35" s="52"/>
      <c r="AE35" s="60">
        <v>44166</v>
      </c>
      <c r="AF35" s="175" t="str">
        <f t="shared" si="40"/>
        <v xml:space="preserve"> 3-4</v>
      </c>
      <c r="AG35" s="175" t="str">
        <f t="shared" si="41"/>
        <v>206      112   202</v>
      </c>
      <c r="AH35" s="175">
        <f t="shared" si="42"/>
        <v>6</v>
      </c>
      <c r="AI35" s="571" t="s">
        <v>178</v>
      </c>
      <c r="AJ35" s="572"/>
      <c r="AK35" s="573"/>
      <c r="AL35" s="298">
        <f t="shared" si="43"/>
        <v>6</v>
      </c>
      <c r="AM35" s="299">
        <v>8</v>
      </c>
      <c r="AN35" s="299">
        <v>4</v>
      </c>
      <c r="AO35" s="300">
        <f t="shared" si="18"/>
        <v>24</v>
      </c>
      <c r="AP35" s="301">
        <f t="shared" si="4"/>
        <v>70</v>
      </c>
      <c r="AQ35" s="104">
        <f t="shared" ref="AQ35:AQ54" si="44">E40</f>
        <v>3</v>
      </c>
      <c r="AR35" s="157">
        <f t="shared" ref="AR35:AR54" si="45">F40</f>
        <v>1</v>
      </c>
      <c r="AS35" s="67">
        <v>42</v>
      </c>
      <c r="AT35" s="67">
        <v>35</v>
      </c>
      <c r="AU35" s="68" t="str">
        <f>TEXT(G40, "ДДДДДДД")</f>
        <v>вторник</v>
      </c>
      <c r="AV35" s="68" t="str">
        <f>TEXT(S40, "ДДДДДДД")</f>
        <v>вторник</v>
      </c>
      <c r="AW35" s="68" t="str">
        <f>TEXT(AE40, "ДДДДДДД")</f>
        <v>среда</v>
      </c>
      <c r="AX35" s="106">
        <v>3</v>
      </c>
      <c r="AY35" s="70" t="str">
        <f t="shared" si="26"/>
        <v>5-6</v>
      </c>
      <c r="AZ35" s="287">
        <f>AZ34</f>
        <v>201</v>
      </c>
      <c r="BA35" s="287" t="e">
        <f>BA34</f>
        <v>#REF!</v>
      </c>
      <c r="BB35" s="107" t="e">
        <f>BB34</f>
        <v>#REF!</v>
      </c>
      <c r="BC35" s="108">
        <f t="shared" si="30"/>
        <v>6</v>
      </c>
      <c r="BD35" s="109" t="e">
        <f>BD34</f>
        <v>#REF!</v>
      </c>
      <c r="BE35" s="109" t="e">
        <f>BE32</f>
        <v>#REF!</v>
      </c>
    </row>
    <row r="36" spans="1:57" ht="42.75" customHeight="1" x14ac:dyDescent="0.2">
      <c r="A36" s="302">
        <v>3</v>
      </c>
      <c r="B36" s="373" t="s">
        <v>179</v>
      </c>
      <c r="C36" s="322" t="s">
        <v>63</v>
      </c>
      <c r="D36" s="373" t="s">
        <v>180</v>
      </c>
      <c r="E36" s="181">
        <v>3</v>
      </c>
      <c r="F36" s="181">
        <v>1</v>
      </c>
      <c r="G36" s="323">
        <v>44109</v>
      </c>
      <c r="H36" s="266" t="s">
        <v>57</v>
      </c>
      <c r="I36" s="178">
        <v>507</v>
      </c>
      <c r="J36" s="178">
        <v>6</v>
      </c>
      <c r="K36" s="476" t="s">
        <v>176</v>
      </c>
      <c r="L36" s="477"/>
      <c r="M36" s="478"/>
      <c r="N36" s="179">
        <f>BC30</f>
        <v>6</v>
      </c>
      <c r="O36" s="179">
        <v>8</v>
      </c>
      <c r="P36" s="179">
        <v>3</v>
      </c>
      <c r="Q36" s="180">
        <f t="shared" si="0"/>
        <v>23</v>
      </c>
      <c r="R36" s="181"/>
      <c r="S36" s="324">
        <v>44137</v>
      </c>
      <c r="T36" s="182" t="str">
        <f t="shared" si="36"/>
        <v xml:space="preserve"> 5-6</v>
      </c>
      <c r="U36" s="182">
        <f t="shared" si="37"/>
        <v>507</v>
      </c>
      <c r="V36" s="182">
        <f t="shared" si="38"/>
        <v>6</v>
      </c>
      <c r="W36" s="598" t="s">
        <v>177</v>
      </c>
      <c r="X36" s="599"/>
      <c r="Y36" s="600"/>
      <c r="Z36" s="183">
        <f t="shared" si="39"/>
        <v>6</v>
      </c>
      <c r="AA36" s="184">
        <v>8</v>
      </c>
      <c r="AB36" s="184">
        <v>3</v>
      </c>
      <c r="AC36" s="185">
        <f t="shared" si="2"/>
        <v>23</v>
      </c>
      <c r="AD36" s="118"/>
      <c r="AE36" s="337">
        <v>44165</v>
      </c>
      <c r="AF36" s="187" t="str">
        <f t="shared" si="40"/>
        <v xml:space="preserve"> 5-6</v>
      </c>
      <c r="AG36" s="187">
        <f t="shared" si="41"/>
        <v>507</v>
      </c>
      <c r="AH36" s="187">
        <f t="shared" si="42"/>
        <v>6</v>
      </c>
      <c r="AI36" s="592" t="s">
        <v>178</v>
      </c>
      <c r="AJ36" s="593"/>
      <c r="AK36" s="594"/>
      <c r="AL36" s="325">
        <f t="shared" si="43"/>
        <v>6</v>
      </c>
      <c r="AM36" s="75">
        <f>$AV$6</f>
        <v>0</v>
      </c>
      <c r="AN36" s="75">
        <v>4</v>
      </c>
      <c r="AO36" s="326">
        <f t="shared" si="18"/>
        <v>16</v>
      </c>
      <c r="AP36" s="327">
        <f t="shared" si="4"/>
        <v>62</v>
      </c>
      <c r="AQ36" s="153">
        <f t="shared" si="44"/>
        <v>3</v>
      </c>
      <c r="AR36" s="157">
        <f t="shared" si="45"/>
        <v>1</v>
      </c>
      <c r="AS36" s="390">
        <v>42</v>
      </c>
      <c r="AT36" s="390">
        <v>35</v>
      </c>
      <c r="AU36" s="352" t="str">
        <f>TEXT(G41, "ДДДДДДД")</f>
        <v>вторник</v>
      </c>
      <c r="AV36" s="352" t="str">
        <f>TEXT(S41, "ДДДДДДД")</f>
        <v>вторник</v>
      </c>
      <c r="AW36" s="352" t="str">
        <f>TEXT(AE41, "ДДДДДДД")</f>
        <v>вторник</v>
      </c>
      <c r="AX36" s="233">
        <v>4</v>
      </c>
      <c r="AY36" s="234" t="str">
        <f t="shared" si="26"/>
        <v>7-8</v>
      </c>
      <c r="AZ36" s="160">
        <f>AZ34</f>
        <v>201</v>
      </c>
      <c r="BA36" s="160" t="e">
        <f>BA34</f>
        <v>#REF!</v>
      </c>
      <c r="BB36" s="391" t="e">
        <f>BB34</f>
        <v>#REF!</v>
      </c>
      <c r="BC36" s="236">
        <f t="shared" si="30"/>
        <v>6</v>
      </c>
      <c r="BD36" s="109" t="e">
        <f>BD35</f>
        <v>#REF!</v>
      </c>
      <c r="BE36" s="109" t="e">
        <f>BE34</f>
        <v>#REF!</v>
      </c>
    </row>
    <row r="37" spans="1:57" ht="42.75" customHeight="1" x14ac:dyDescent="0.2">
      <c r="A37" s="302">
        <v>4</v>
      </c>
      <c r="B37" s="373" t="s">
        <v>181</v>
      </c>
      <c r="C37" s="322" t="s">
        <v>46</v>
      </c>
      <c r="D37" s="112" t="s">
        <v>150</v>
      </c>
      <c r="E37" s="181">
        <v>3</v>
      </c>
      <c r="F37" s="181">
        <v>1</v>
      </c>
      <c r="G37" s="323">
        <v>44104</v>
      </c>
      <c r="H37" s="266" t="s">
        <v>48</v>
      </c>
      <c r="I37" s="178">
        <v>309</v>
      </c>
      <c r="J37" s="178">
        <v>6</v>
      </c>
      <c r="K37" s="476" t="s">
        <v>176</v>
      </c>
      <c r="L37" s="477"/>
      <c r="M37" s="478"/>
      <c r="N37" s="179">
        <f>BC31</f>
        <v>6</v>
      </c>
      <c r="O37" s="179">
        <v>8</v>
      </c>
      <c r="P37" s="179">
        <v>3</v>
      </c>
      <c r="Q37" s="180">
        <f t="shared" si="0"/>
        <v>23</v>
      </c>
      <c r="R37" s="181"/>
      <c r="S37" s="324">
        <v>44132</v>
      </c>
      <c r="T37" s="182" t="str">
        <f t="shared" si="36"/>
        <v xml:space="preserve"> 3-4</v>
      </c>
      <c r="U37" s="182">
        <f t="shared" si="37"/>
        <v>309</v>
      </c>
      <c r="V37" s="182">
        <f t="shared" si="38"/>
        <v>6</v>
      </c>
      <c r="W37" s="598" t="s">
        <v>177</v>
      </c>
      <c r="X37" s="599"/>
      <c r="Y37" s="600"/>
      <c r="Z37" s="183">
        <f t="shared" si="39"/>
        <v>6</v>
      </c>
      <c r="AA37" s="184">
        <v>8</v>
      </c>
      <c r="AB37" s="184">
        <v>3</v>
      </c>
      <c r="AC37" s="185">
        <f t="shared" si="2"/>
        <v>23</v>
      </c>
      <c r="AD37" s="118"/>
      <c r="AE37" s="337">
        <v>44174</v>
      </c>
      <c r="AF37" s="187" t="str">
        <f t="shared" si="40"/>
        <v xml:space="preserve"> 3-4</v>
      </c>
      <c r="AG37" s="187">
        <f t="shared" si="41"/>
        <v>309</v>
      </c>
      <c r="AH37" s="187">
        <f t="shared" si="42"/>
        <v>6</v>
      </c>
      <c r="AI37" s="592" t="s">
        <v>178</v>
      </c>
      <c r="AJ37" s="593"/>
      <c r="AK37" s="594"/>
      <c r="AL37" s="325">
        <f t="shared" si="43"/>
        <v>6</v>
      </c>
      <c r="AM37" s="75">
        <v>8</v>
      </c>
      <c r="AN37" s="75">
        <v>4</v>
      </c>
      <c r="AO37" s="326">
        <f t="shared" si="18"/>
        <v>24</v>
      </c>
      <c r="AP37" s="327">
        <f t="shared" si="4"/>
        <v>70</v>
      </c>
      <c r="AQ37" s="153">
        <f t="shared" si="44"/>
        <v>3</v>
      </c>
      <c r="AR37" s="157">
        <f t="shared" si="45"/>
        <v>1</v>
      </c>
      <c r="AS37" s="390"/>
      <c r="AT37" s="390"/>
      <c r="AU37" s="352"/>
      <c r="AV37" s="352"/>
      <c r="AW37" s="352"/>
      <c r="AX37" s="233"/>
      <c r="AY37" s="234"/>
      <c r="AZ37" s="160"/>
      <c r="BA37" s="160"/>
      <c r="BB37" s="391"/>
      <c r="BC37" s="236"/>
      <c r="BD37" s="109"/>
      <c r="BE37" s="109"/>
    </row>
    <row r="38" spans="1:57" ht="42.75" customHeight="1" x14ac:dyDescent="0.2">
      <c r="A38" s="302">
        <v>5</v>
      </c>
      <c r="B38" s="373" t="s">
        <v>157</v>
      </c>
      <c r="C38" s="322" t="s">
        <v>46</v>
      </c>
      <c r="D38" s="112" t="s">
        <v>150</v>
      </c>
      <c r="E38" s="181">
        <v>3</v>
      </c>
      <c r="F38" s="181">
        <v>1</v>
      </c>
      <c r="G38" s="323">
        <v>44103</v>
      </c>
      <c r="H38" s="392" t="s">
        <v>61</v>
      </c>
      <c r="I38" s="178">
        <v>103</v>
      </c>
      <c r="J38" s="178">
        <v>6</v>
      </c>
      <c r="K38" s="476" t="s">
        <v>176</v>
      </c>
      <c r="L38" s="477"/>
      <c r="M38" s="478"/>
      <c r="N38" s="179">
        <f>BC32</f>
        <v>6</v>
      </c>
      <c r="O38" s="179">
        <v>8</v>
      </c>
      <c r="P38" s="179">
        <v>3</v>
      </c>
      <c r="Q38" s="180">
        <f t="shared" si="0"/>
        <v>23</v>
      </c>
      <c r="R38" s="181"/>
      <c r="S38" s="324">
        <v>44138</v>
      </c>
      <c r="T38" s="182" t="str">
        <f t="shared" si="36"/>
        <v xml:space="preserve"> 1-2</v>
      </c>
      <c r="U38" s="182">
        <f t="shared" si="37"/>
        <v>103</v>
      </c>
      <c r="V38" s="182">
        <f t="shared" si="38"/>
        <v>6</v>
      </c>
      <c r="W38" s="598" t="s">
        <v>177</v>
      </c>
      <c r="X38" s="599"/>
      <c r="Y38" s="600"/>
      <c r="Z38" s="183">
        <f t="shared" si="39"/>
        <v>6</v>
      </c>
      <c r="AA38" s="184">
        <v>8</v>
      </c>
      <c r="AB38" s="184">
        <v>3</v>
      </c>
      <c r="AC38" s="185">
        <f t="shared" si="2"/>
        <v>23</v>
      </c>
      <c r="AD38" s="118"/>
      <c r="AE38" s="337">
        <v>44173</v>
      </c>
      <c r="AF38" s="187" t="str">
        <f t="shared" si="40"/>
        <v xml:space="preserve"> 1-2</v>
      </c>
      <c r="AG38" s="187">
        <f t="shared" si="41"/>
        <v>103</v>
      </c>
      <c r="AH38" s="187">
        <f t="shared" si="42"/>
        <v>6</v>
      </c>
      <c r="AI38" s="592" t="s">
        <v>178</v>
      </c>
      <c r="AJ38" s="593"/>
      <c r="AK38" s="594"/>
      <c r="AL38" s="325">
        <f t="shared" si="43"/>
        <v>6</v>
      </c>
      <c r="AM38" s="75">
        <v>8</v>
      </c>
      <c r="AN38" s="75">
        <v>4</v>
      </c>
      <c r="AO38" s="326">
        <f t="shared" si="18"/>
        <v>24</v>
      </c>
      <c r="AP38" s="327">
        <f t="shared" si="4"/>
        <v>70</v>
      </c>
      <c r="AQ38" s="393">
        <f t="shared" si="44"/>
        <v>3</v>
      </c>
      <c r="AR38" s="394">
        <f t="shared" si="45"/>
        <v>1</v>
      </c>
      <c r="AS38" s="67">
        <v>42</v>
      </c>
      <c r="AT38" s="67">
        <v>35</v>
      </c>
      <c r="AU38" s="395" t="str">
        <f t="shared" ref="AU38:AU45" si="46">TEXT(G43, "ДДДДДДД")</f>
        <v>вторник</v>
      </c>
      <c r="AV38" s="395" t="str">
        <f t="shared" ref="AV38:AV45" si="47">TEXT(S43, "ДДДДДДД")</f>
        <v>вторник</v>
      </c>
      <c r="AW38" s="395" t="str">
        <f t="shared" ref="AW38:AW45" si="48">TEXT(AE43, "ДДДДДДД")</f>
        <v>вторник</v>
      </c>
      <c r="AX38" s="377">
        <v>4</v>
      </c>
      <c r="AY38" s="378" t="str">
        <f t="shared" ref="AY38:AY45" si="49">IF(AX38=3, "5-6", IF(AX38=4, "7-8", "9-10"))</f>
        <v>7-8</v>
      </c>
      <c r="AZ38" s="379">
        <f>AZ36</f>
        <v>201</v>
      </c>
      <c r="BA38" s="379" t="e">
        <f>BA36</f>
        <v>#REF!</v>
      </c>
      <c r="BB38" s="396" t="e">
        <f>BB36</f>
        <v>#REF!</v>
      </c>
      <c r="BC38" s="380">
        <f t="shared" ref="BC38:BC45" si="50">$BC$13</f>
        <v>6</v>
      </c>
      <c r="BD38" s="109" t="e">
        <f>BD36</f>
        <v>#REF!</v>
      </c>
      <c r="BE38" s="109" t="e">
        <f>BE35</f>
        <v>#REF!</v>
      </c>
    </row>
    <row r="39" spans="1:57" ht="42.6" customHeight="1" x14ac:dyDescent="0.2">
      <c r="A39" s="302">
        <v>6</v>
      </c>
      <c r="B39" s="373" t="s">
        <v>182</v>
      </c>
      <c r="C39" s="322" t="s">
        <v>46</v>
      </c>
      <c r="D39" s="373" t="s">
        <v>135</v>
      </c>
      <c r="E39" s="181">
        <v>3</v>
      </c>
      <c r="F39" s="181">
        <v>1</v>
      </c>
      <c r="G39" s="323">
        <v>44102</v>
      </c>
      <c r="H39" s="266" t="s">
        <v>57</v>
      </c>
      <c r="I39" s="178">
        <v>112</v>
      </c>
      <c r="J39" s="178">
        <v>6</v>
      </c>
      <c r="K39" s="476" t="s">
        <v>176</v>
      </c>
      <c r="L39" s="477"/>
      <c r="M39" s="478"/>
      <c r="N39" s="179">
        <f>BC34</f>
        <v>6</v>
      </c>
      <c r="O39" s="179">
        <v>8</v>
      </c>
      <c r="P39" s="179">
        <v>3</v>
      </c>
      <c r="Q39" s="180">
        <f t="shared" si="0"/>
        <v>23</v>
      </c>
      <c r="R39" s="181"/>
      <c r="S39" s="324">
        <v>44137</v>
      </c>
      <c r="T39" s="182" t="str">
        <f t="shared" si="36"/>
        <v xml:space="preserve"> 5-6</v>
      </c>
      <c r="U39" s="182">
        <f t="shared" si="37"/>
        <v>112</v>
      </c>
      <c r="V39" s="182">
        <f t="shared" si="38"/>
        <v>6</v>
      </c>
      <c r="W39" s="598" t="s">
        <v>177</v>
      </c>
      <c r="X39" s="599"/>
      <c r="Y39" s="600"/>
      <c r="Z39" s="183">
        <f t="shared" si="39"/>
        <v>6</v>
      </c>
      <c r="AA39" s="184">
        <v>8</v>
      </c>
      <c r="AB39" s="184">
        <v>3</v>
      </c>
      <c r="AC39" s="185">
        <f t="shared" si="2"/>
        <v>23</v>
      </c>
      <c r="AD39" s="118"/>
      <c r="AE39" s="337">
        <v>44172</v>
      </c>
      <c r="AF39" s="187" t="str">
        <f t="shared" si="40"/>
        <v xml:space="preserve"> 5-6</v>
      </c>
      <c r="AG39" s="187">
        <f t="shared" si="41"/>
        <v>112</v>
      </c>
      <c r="AH39" s="187">
        <f t="shared" si="42"/>
        <v>6</v>
      </c>
      <c r="AI39" s="592" t="s">
        <v>178</v>
      </c>
      <c r="AJ39" s="593"/>
      <c r="AK39" s="594"/>
      <c r="AL39" s="325">
        <f t="shared" si="43"/>
        <v>6</v>
      </c>
      <c r="AM39" s="75">
        <v>8</v>
      </c>
      <c r="AN39" s="75">
        <v>4</v>
      </c>
      <c r="AO39" s="326">
        <f t="shared" si="18"/>
        <v>24</v>
      </c>
      <c r="AP39" s="327">
        <f t="shared" si="4"/>
        <v>70</v>
      </c>
      <c r="AQ39" s="104">
        <f t="shared" si="44"/>
        <v>3</v>
      </c>
      <c r="AR39" s="157">
        <f t="shared" si="45"/>
        <v>1</v>
      </c>
      <c r="AS39" s="397">
        <v>42</v>
      </c>
      <c r="AT39" s="397">
        <v>47</v>
      </c>
      <c r="AU39" s="284" t="str">
        <f t="shared" si="46"/>
        <v>вторник</v>
      </c>
      <c r="AV39" s="284" t="str">
        <f t="shared" si="47"/>
        <v>вторник</v>
      </c>
      <c r="AW39" s="284" t="str">
        <f t="shared" si="48"/>
        <v>вторник</v>
      </c>
      <c r="AX39" s="398">
        <v>4</v>
      </c>
      <c r="AY39" s="286" t="str">
        <f t="shared" si="49"/>
        <v>7-8</v>
      </c>
      <c r="AZ39" s="287">
        <v>16</v>
      </c>
      <c r="BA39" s="399" t="s">
        <v>183</v>
      </c>
      <c r="BB39" s="400" t="s">
        <v>184</v>
      </c>
      <c r="BC39" s="401">
        <f t="shared" si="50"/>
        <v>6</v>
      </c>
      <c r="BD39" s="402">
        <v>44</v>
      </c>
      <c r="BE39" s="402">
        <v>35</v>
      </c>
    </row>
    <row r="40" spans="1:57" ht="60.6" customHeight="1" x14ac:dyDescent="0.2">
      <c r="A40" s="302">
        <v>7</v>
      </c>
      <c r="B40" s="373" t="s">
        <v>160</v>
      </c>
      <c r="C40" s="322" t="s">
        <v>137</v>
      </c>
      <c r="D40" s="373" t="s">
        <v>161</v>
      </c>
      <c r="E40" s="181">
        <v>3</v>
      </c>
      <c r="F40" s="181">
        <v>1</v>
      </c>
      <c r="G40" s="323">
        <v>44103</v>
      </c>
      <c r="H40" s="178" t="str">
        <f>AY35</f>
        <v>5-6</v>
      </c>
      <c r="I40" s="178">
        <v>201</v>
      </c>
      <c r="J40" s="178">
        <v>6</v>
      </c>
      <c r="K40" s="476" t="s">
        <v>176</v>
      </c>
      <c r="L40" s="477"/>
      <c r="M40" s="478"/>
      <c r="N40" s="179">
        <f>BC35</f>
        <v>6</v>
      </c>
      <c r="O40" s="179">
        <v>8</v>
      </c>
      <c r="P40" s="179">
        <v>3</v>
      </c>
      <c r="Q40" s="180">
        <f t="shared" si="0"/>
        <v>23</v>
      </c>
      <c r="R40" s="181"/>
      <c r="S40" s="324">
        <v>44138</v>
      </c>
      <c r="T40" s="182" t="str">
        <f t="shared" si="36"/>
        <v>5-6</v>
      </c>
      <c r="U40" s="182">
        <f t="shared" si="37"/>
        <v>201</v>
      </c>
      <c r="V40" s="182">
        <f t="shared" si="38"/>
        <v>6</v>
      </c>
      <c r="W40" s="598" t="s">
        <v>177</v>
      </c>
      <c r="X40" s="599"/>
      <c r="Y40" s="600"/>
      <c r="Z40" s="183">
        <f t="shared" si="39"/>
        <v>6</v>
      </c>
      <c r="AA40" s="184">
        <v>8</v>
      </c>
      <c r="AB40" s="184">
        <v>3</v>
      </c>
      <c r="AC40" s="185">
        <f t="shared" si="2"/>
        <v>23</v>
      </c>
      <c r="AD40" s="118"/>
      <c r="AE40" s="337">
        <v>43803</v>
      </c>
      <c r="AF40" s="187" t="str">
        <f t="shared" si="40"/>
        <v>5-6</v>
      </c>
      <c r="AG40" s="187">
        <f t="shared" si="41"/>
        <v>201</v>
      </c>
      <c r="AH40" s="187">
        <f t="shared" si="42"/>
        <v>6</v>
      </c>
      <c r="AI40" s="592" t="s">
        <v>178</v>
      </c>
      <c r="AJ40" s="593"/>
      <c r="AK40" s="594"/>
      <c r="AL40" s="325">
        <f t="shared" si="43"/>
        <v>6</v>
      </c>
      <c r="AM40" s="75">
        <v>8</v>
      </c>
      <c r="AN40" s="75">
        <v>4</v>
      </c>
      <c r="AO40" s="326">
        <f t="shared" si="18"/>
        <v>24</v>
      </c>
      <c r="AP40" s="327">
        <f t="shared" si="4"/>
        <v>70</v>
      </c>
      <c r="AQ40" s="104">
        <f t="shared" si="44"/>
        <v>3</v>
      </c>
      <c r="AR40" s="157">
        <f t="shared" si="45"/>
        <v>1</v>
      </c>
      <c r="AS40" s="67">
        <v>42</v>
      </c>
      <c r="AT40" s="67">
        <v>35</v>
      </c>
      <c r="AU40" s="68" t="str">
        <f t="shared" si="46"/>
        <v>понедельник</v>
      </c>
      <c r="AV40" s="68" t="str">
        <f t="shared" si="47"/>
        <v>понедельник</v>
      </c>
      <c r="AW40" s="68" t="str">
        <f t="shared" si="48"/>
        <v>понедельник</v>
      </c>
      <c r="AX40" s="106">
        <v>4</v>
      </c>
      <c r="AY40" s="70" t="str">
        <f t="shared" si="49"/>
        <v>7-8</v>
      </c>
      <c r="AZ40" s="287">
        <v>16</v>
      </c>
      <c r="BA40" s="107" t="str">
        <f t="shared" ref="BA40:BB44" si="51">BA39</f>
        <v>107</v>
      </c>
      <c r="BB40" s="107" t="str">
        <f t="shared" si="51"/>
        <v>15,00-17,00</v>
      </c>
      <c r="BC40" s="108">
        <f t="shared" si="50"/>
        <v>6</v>
      </c>
      <c r="BD40" s="109">
        <f t="shared" ref="BD40:BE43" si="52">BD39</f>
        <v>44</v>
      </c>
      <c r="BE40" s="109">
        <f t="shared" si="52"/>
        <v>35</v>
      </c>
    </row>
    <row r="41" spans="1:57" ht="67.150000000000006" customHeight="1" x14ac:dyDescent="0.2">
      <c r="A41" s="302">
        <v>8</v>
      </c>
      <c r="B41" s="373" t="s">
        <v>185</v>
      </c>
      <c r="C41" s="322" t="s">
        <v>46</v>
      </c>
      <c r="D41" s="373" t="s">
        <v>163</v>
      </c>
      <c r="E41" s="181">
        <v>3</v>
      </c>
      <c r="F41" s="181">
        <v>1</v>
      </c>
      <c r="G41" s="323">
        <v>44110</v>
      </c>
      <c r="H41" s="392" t="s">
        <v>61</v>
      </c>
      <c r="I41" s="178">
        <v>204</v>
      </c>
      <c r="J41" s="178">
        <v>6</v>
      </c>
      <c r="K41" s="476" t="s">
        <v>176</v>
      </c>
      <c r="L41" s="477"/>
      <c r="M41" s="478"/>
      <c r="N41" s="179">
        <f>BC36</f>
        <v>6</v>
      </c>
      <c r="O41" s="179">
        <v>8</v>
      </c>
      <c r="P41" s="179">
        <v>3</v>
      </c>
      <c r="Q41" s="180">
        <f t="shared" si="0"/>
        <v>23</v>
      </c>
      <c r="R41" s="181"/>
      <c r="S41" s="403">
        <v>44131</v>
      </c>
      <c r="T41" s="182" t="str">
        <f t="shared" si="36"/>
        <v xml:space="preserve"> 1-2</v>
      </c>
      <c r="U41" s="182">
        <f t="shared" si="37"/>
        <v>204</v>
      </c>
      <c r="V41" s="182">
        <f t="shared" si="38"/>
        <v>6</v>
      </c>
      <c r="W41" s="598" t="s">
        <v>177</v>
      </c>
      <c r="X41" s="599"/>
      <c r="Y41" s="600"/>
      <c r="Z41" s="183">
        <f t="shared" si="39"/>
        <v>6</v>
      </c>
      <c r="AA41" s="184">
        <v>8</v>
      </c>
      <c r="AB41" s="184">
        <v>3</v>
      </c>
      <c r="AC41" s="185">
        <f t="shared" si="2"/>
        <v>23</v>
      </c>
      <c r="AD41" s="118"/>
      <c r="AE41" s="337">
        <v>44166</v>
      </c>
      <c r="AF41" s="187" t="str">
        <f t="shared" si="40"/>
        <v xml:space="preserve"> 1-2</v>
      </c>
      <c r="AG41" s="187">
        <f t="shared" si="41"/>
        <v>204</v>
      </c>
      <c r="AH41" s="187">
        <f t="shared" si="42"/>
        <v>6</v>
      </c>
      <c r="AI41" s="592" t="s">
        <v>178</v>
      </c>
      <c r="AJ41" s="593"/>
      <c r="AK41" s="594"/>
      <c r="AL41" s="325">
        <f t="shared" si="43"/>
        <v>6</v>
      </c>
      <c r="AM41" s="75">
        <v>8</v>
      </c>
      <c r="AN41" s="75">
        <v>4</v>
      </c>
      <c r="AO41" s="326">
        <f t="shared" si="18"/>
        <v>24</v>
      </c>
      <c r="AP41" s="327">
        <f t="shared" si="4"/>
        <v>70</v>
      </c>
      <c r="AQ41" s="104">
        <f t="shared" si="44"/>
        <v>3</v>
      </c>
      <c r="AR41" s="157">
        <f t="shared" si="45"/>
        <v>1</v>
      </c>
      <c r="AS41" s="67">
        <v>42</v>
      </c>
      <c r="AT41" s="67">
        <v>35</v>
      </c>
      <c r="AU41" s="68" t="str">
        <f t="shared" si="46"/>
        <v>среда</v>
      </c>
      <c r="AV41" s="68" t="str">
        <f t="shared" si="47"/>
        <v>среда</v>
      </c>
      <c r="AW41" s="68" t="str">
        <f t="shared" si="48"/>
        <v>среда</v>
      </c>
      <c r="AX41" s="106">
        <v>4</v>
      </c>
      <c r="AY41" s="70" t="str">
        <f t="shared" si="49"/>
        <v>7-8</v>
      </c>
      <c r="AZ41" s="287">
        <v>16</v>
      </c>
      <c r="BA41" s="107" t="str">
        <f t="shared" si="51"/>
        <v>107</v>
      </c>
      <c r="BB41" s="107" t="str">
        <f t="shared" si="51"/>
        <v>15,00-17,00</v>
      </c>
      <c r="BC41" s="108">
        <f t="shared" si="50"/>
        <v>6</v>
      </c>
      <c r="BD41" s="109">
        <f t="shared" si="52"/>
        <v>44</v>
      </c>
      <c r="BE41" s="109">
        <f t="shared" si="52"/>
        <v>35</v>
      </c>
    </row>
    <row r="42" spans="1:57" ht="42.75" customHeight="1" x14ac:dyDescent="0.2">
      <c r="A42" s="302">
        <v>9</v>
      </c>
      <c r="B42" s="373" t="s">
        <v>186</v>
      </c>
      <c r="C42" s="322" t="s">
        <v>46</v>
      </c>
      <c r="D42" s="373" t="s">
        <v>138</v>
      </c>
      <c r="E42" s="181">
        <v>3</v>
      </c>
      <c r="F42" s="181">
        <v>1</v>
      </c>
      <c r="G42" s="323">
        <v>44106</v>
      </c>
      <c r="H42" s="375" t="s">
        <v>57</v>
      </c>
      <c r="I42" s="178">
        <v>204</v>
      </c>
      <c r="J42" s="178">
        <v>6</v>
      </c>
      <c r="K42" s="476" t="s">
        <v>176</v>
      </c>
      <c r="L42" s="477"/>
      <c r="M42" s="478"/>
      <c r="N42" s="179">
        <v>6</v>
      </c>
      <c r="O42" s="179">
        <v>8</v>
      </c>
      <c r="P42" s="179">
        <v>3</v>
      </c>
      <c r="Q42" s="180">
        <v>23</v>
      </c>
      <c r="R42" s="181"/>
      <c r="S42" s="324">
        <v>44141</v>
      </c>
      <c r="T42" s="375" t="s">
        <v>57</v>
      </c>
      <c r="U42" s="182">
        <v>311</v>
      </c>
      <c r="V42" s="182">
        <v>6</v>
      </c>
      <c r="W42" s="598" t="s">
        <v>177</v>
      </c>
      <c r="X42" s="599"/>
      <c r="Y42" s="600"/>
      <c r="Z42" s="183">
        <v>6</v>
      </c>
      <c r="AA42" s="184">
        <v>8</v>
      </c>
      <c r="AB42" s="184">
        <v>3</v>
      </c>
      <c r="AC42" s="185">
        <v>23</v>
      </c>
      <c r="AD42" s="118"/>
      <c r="AE42" s="337">
        <v>44176</v>
      </c>
      <c r="AF42" s="375" t="s">
        <v>57</v>
      </c>
      <c r="AG42" s="187">
        <v>311</v>
      </c>
      <c r="AH42" s="187">
        <v>6</v>
      </c>
      <c r="AI42" s="592" t="s">
        <v>178</v>
      </c>
      <c r="AJ42" s="593"/>
      <c r="AK42" s="594"/>
      <c r="AL42" s="325">
        <v>6</v>
      </c>
      <c r="AM42" s="75">
        <v>8</v>
      </c>
      <c r="AN42" s="75">
        <v>4</v>
      </c>
      <c r="AO42" s="326">
        <v>24</v>
      </c>
      <c r="AP42" s="327">
        <v>70</v>
      </c>
      <c r="AQ42" s="104">
        <f t="shared" si="44"/>
        <v>4</v>
      </c>
      <c r="AR42" s="157">
        <f t="shared" si="45"/>
        <v>1</v>
      </c>
      <c r="AS42" s="67">
        <v>42</v>
      </c>
      <c r="AT42" s="67">
        <v>35</v>
      </c>
      <c r="AU42" s="68" t="str">
        <f t="shared" si="46"/>
        <v>вторник</v>
      </c>
      <c r="AV42" s="68" t="str">
        <f t="shared" si="47"/>
        <v>вторник</v>
      </c>
      <c r="AW42" s="68" t="str">
        <f t="shared" si="48"/>
        <v>вторник</v>
      </c>
      <c r="AX42" s="106">
        <v>4</v>
      </c>
      <c r="AY42" s="70" t="str">
        <f t="shared" si="49"/>
        <v>7-8</v>
      </c>
      <c r="AZ42" s="287">
        <v>16</v>
      </c>
      <c r="BA42" s="107" t="str">
        <f t="shared" si="51"/>
        <v>107</v>
      </c>
      <c r="BB42" s="107" t="str">
        <f t="shared" si="51"/>
        <v>15,00-17,00</v>
      </c>
      <c r="BC42" s="108">
        <f t="shared" si="50"/>
        <v>6</v>
      </c>
      <c r="BD42" s="109">
        <f t="shared" si="52"/>
        <v>44</v>
      </c>
      <c r="BE42" s="109">
        <f t="shared" si="52"/>
        <v>35</v>
      </c>
    </row>
    <row r="43" spans="1:57" ht="77.25" customHeight="1" x14ac:dyDescent="0.2">
      <c r="A43" s="404">
        <v>10</v>
      </c>
      <c r="B43" s="405" t="s">
        <v>144</v>
      </c>
      <c r="C43" s="292" t="s">
        <v>46</v>
      </c>
      <c r="D43" s="406" t="s">
        <v>187</v>
      </c>
      <c r="E43" s="407">
        <v>3</v>
      </c>
      <c r="F43" s="407">
        <v>1</v>
      </c>
      <c r="G43" s="303">
        <v>44110</v>
      </c>
      <c r="H43" s="375" t="s">
        <v>48</v>
      </c>
      <c r="I43" s="304">
        <v>202</v>
      </c>
      <c r="J43" s="304">
        <v>6</v>
      </c>
      <c r="K43" s="607" t="s">
        <v>176</v>
      </c>
      <c r="L43" s="608"/>
      <c r="M43" s="609"/>
      <c r="N43" s="305">
        <f>BC38</f>
        <v>6</v>
      </c>
      <c r="O43" s="305">
        <v>8</v>
      </c>
      <c r="P43" s="305">
        <v>3</v>
      </c>
      <c r="Q43" s="306">
        <f t="shared" ref="Q43:Q50" si="53">SUM(N43:P43)+J43</f>
        <v>23</v>
      </c>
      <c r="R43" s="307"/>
      <c r="S43" s="308">
        <v>44131</v>
      </c>
      <c r="T43" s="408" t="str">
        <f t="shared" ref="T43:V50" si="54">H43</f>
        <v xml:space="preserve"> 3-4</v>
      </c>
      <c r="U43" s="408">
        <f t="shared" si="54"/>
        <v>202</v>
      </c>
      <c r="V43" s="408">
        <f t="shared" si="54"/>
        <v>6</v>
      </c>
      <c r="W43" s="610" t="s">
        <v>177</v>
      </c>
      <c r="X43" s="611"/>
      <c r="Y43" s="612"/>
      <c r="Z43" s="409">
        <f t="shared" ref="Z43:Z50" si="55">N43</f>
        <v>6</v>
      </c>
      <c r="AA43" s="312">
        <v>8</v>
      </c>
      <c r="AB43" s="312">
        <v>3</v>
      </c>
      <c r="AC43" s="313">
        <f t="shared" ref="AC43:AC50" si="56">SUM(Z43:AB43)+V43</f>
        <v>23</v>
      </c>
      <c r="AD43" s="91"/>
      <c r="AE43" s="376">
        <v>44166</v>
      </c>
      <c r="AF43" s="316" t="str">
        <f t="shared" ref="AF43:AH50" si="57">H43</f>
        <v xml:space="preserve"> 3-4</v>
      </c>
      <c r="AG43" s="316">
        <f t="shared" si="57"/>
        <v>202</v>
      </c>
      <c r="AH43" s="316">
        <f t="shared" si="57"/>
        <v>6</v>
      </c>
      <c r="AI43" s="613" t="s">
        <v>178</v>
      </c>
      <c r="AJ43" s="614"/>
      <c r="AK43" s="615"/>
      <c r="AL43" s="410">
        <f t="shared" ref="AL43:AL50" si="58">Z43</f>
        <v>6</v>
      </c>
      <c r="AM43" s="318">
        <v>8</v>
      </c>
      <c r="AN43" s="318">
        <v>4</v>
      </c>
      <c r="AO43" s="319">
        <f t="shared" ref="AO43:AO50" si="59">SUM(AL43:AN43)+AH43</f>
        <v>24</v>
      </c>
      <c r="AP43" s="320">
        <f t="shared" ref="AP43:AP50" si="60">AO43+AC43+Q43</f>
        <v>70</v>
      </c>
      <c r="AQ43" s="104">
        <f t="shared" si="44"/>
        <v>4</v>
      </c>
      <c r="AR43" s="157">
        <f t="shared" si="45"/>
        <v>1</v>
      </c>
      <c r="AS43" s="67">
        <v>42</v>
      </c>
      <c r="AT43" s="67">
        <v>35</v>
      </c>
      <c r="AU43" s="68" t="str">
        <f t="shared" si="46"/>
        <v>понедельник</v>
      </c>
      <c r="AV43" s="68" t="str">
        <f t="shared" si="47"/>
        <v>понедельник</v>
      </c>
      <c r="AW43" s="68" t="str">
        <f t="shared" si="48"/>
        <v>понедельник</v>
      </c>
      <c r="AX43" s="106">
        <v>4</v>
      </c>
      <c r="AY43" s="70" t="str">
        <f t="shared" si="49"/>
        <v>7-8</v>
      </c>
      <c r="AZ43" s="287">
        <v>16</v>
      </c>
      <c r="BA43" s="107" t="str">
        <f t="shared" si="51"/>
        <v>107</v>
      </c>
      <c r="BB43" s="107" t="str">
        <f t="shared" si="51"/>
        <v>15,00-17,00</v>
      </c>
      <c r="BC43" s="108">
        <f t="shared" si="50"/>
        <v>6</v>
      </c>
      <c r="BD43" s="109">
        <f t="shared" si="52"/>
        <v>44</v>
      </c>
      <c r="BE43" s="109">
        <f t="shared" si="52"/>
        <v>35</v>
      </c>
    </row>
    <row r="44" spans="1:57" ht="68.25" customHeight="1" x14ac:dyDescent="0.2">
      <c r="A44" s="302">
        <v>12</v>
      </c>
      <c r="B44" s="373" t="s">
        <v>188</v>
      </c>
      <c r="C44" s="322" t="s">
        <v>63</v>
      </c>
      <c r="D44" s="373" t="s">
        <v>174</v>
      </c>
      <c r="E44" s="181">
        <v>3</v>
      </c>
      <c r="F44" s="181">
        <v>1</v>
      </c>
      <c r="G44" s="294">
        <v>44103</v>
      </c>
      <c r="H44" s="295" t="s">
        <v>48</v>
      </c>
      <c r="I44" s="296" t="s">
        <v>175</v>
      </c>
      <c r="J44" s="296">
        <v>6</v>
      </c>
      <c r="K44" s="449" t="s">
        <v>176</v>
      </c>
      <c r="L44" s="450"/>
      <c r="M44" s="451"/>
      <c r="N44" s="165">
        <f>BC39</f>
        <v>6</v>
      </c>
      <c r="O44" s="165">
        <v>8</v>
      </c>
      <c r="P44" s="165">
        <v>3</v>
      </c>
      <c r="Q44" s="166">
        <f t="shared" si="53"/>
        <v>23</v>
      </c>
      <c r="R44" s="167"/>
      <c r="S44" s="297">
        <v>44138</v>
      </c>
      <c r="T44" s="169" t="str">
        <f t="shared" si="54"/>
        <v xml:space="preserve"> 3-4</v>
      </c>
      <c r="U44" s="169" t="str">
        <f t="shared" si="54"/>
        <v>206      112   202</v>
      </c>
      <c r="V44" s="169">
        <f t="shared" si="54"/>
        <v>6</v>
      </c>
      <c r="W44" s="580" t="s">
        <v>177</v>
      </c>
      <c r="X44" s="581"/>
      <c r="Y44" s="582"/>
      <c r="Z44" s="170">
        <f t="shared" si="55"/>
        <v>6</v>
      </c>
      <c r="AA44" s="171">
        <v>8</v>
      </c>
      <c r="AB44" s="171">
        <v>3</v>
      </c>
      <c r="AC44" s="172">
        <f t="shared" si="56"/>
        <v>23</v>
      </c>
      <c r="AD44" s="52"/>
      <c r="AE44" s="60">
        <v>44166</v>
      </c>
      <c r="AF44" s="175" t="str">
        <f t="shared" si="57"/>
        <v xml:space="preserve"> 3-4</v>
      </c>
      <c r="AG44" s="175" t="str">
        <f t="shared" si="57"/>
        <v>206      112   202</v>
      </c>
      <c r="AH44" s="175">
        <f t="shared" si="57"/>
        <v>6</v>
      </c>
      <c r="AI44" s="571" t="s">
        <v>178</v>
      </c>
      <c r="AJ44" s="572"/>
      <c r="AK44" s="573"/>
      <c r="AL44" s="298">
        <f t="shared" si="58"/>
        <v>6</v>
      </c>
      <c r="AM44" s="299">
        <v>8</v>
      </c>
      <c r="AN44" s="299">
        <v>4</v>
      </c>
      <c r="AO44" s="300">
        <f t="shared" si="59"/>
        <v>24</v>
      </c>
      <c r="AP44" s="301">
        <f t="shared" si="60"/>
        <v>70</v>
      </c>
      <c r="AQ44" s="104">
        <f t="shared" si="44"/>
        <v>4</v>
      </c>
      <c r="AR44" s="157">
        <f t="shared" si="45"/>
        <v>1</v>
      </c>
      <c r="AS44" s="67">
        <v>42</v>
      </c>
      <c r="AT44" s="67">
        <v>35</v>
      </c>
      <c r="AU44" s="68" t="str">
        <f t="shared" si="46"/>
        <v>вторник</v>
      </c>
      <c r="AV44" s="68" t="str">
        <f t="shared" si="47"/>
        <v>вторник</v>
      </c>
      <c r="AW44" s="68" t="str">
        <f t="shared" si="48"/>
        <v>среда</v>
      </c>
      <c r="AX44" s="106">
        <v>3</v>
      </c>
      <c r="AY44" s="70" t="str">
        <f t="shared" si="49"/>
        <v>5-6</v>
      </c>
      <c r="AZ44" s="287">
        <f>AZ43</f>
        <v>16</v>
      </c>
      <c r="BA44" s="287" t="str">
        <f t="shared" si="51"/>
        <v>107</v>
      </c>
      <c r="BB44" s="107" t="str">
        <f t="shared" si="51"/>
        <v>15,00-17,00</v>
      </c>
      <c r="BC44" s="108">
        <f t="shared" si="50"/>
        <v>6</v>
      </c>
      <c r="BD44" s="109">
        <f>BD43</f>
        <v>44</v>
      </c>
      <c r="BE44" s="109">
        <f>BE41</f>
        <v>35</v>
      </c>
    </row>
    <row r="45" spans="1:57" ht="68.25" customHeight="1" x14ac:dyDescent="0.2">
      <c r="A45" s="302">
        <v>13</v>
      </c>
      <c r="B45" s="373" t="s">
        <v>189</v>
      </c>
      <c r="C45" s="322" t="s">
        <v>46</v>
      </c>
      <c r="D45" s="373" t="s">
        <v>135</v>
      </c>
      <c r="E45" s="181">
        <v>3</v>
      </c>
      <c r="F45" s="181">
        <v>1</v>
      </c>
      <c r="G45" s="323">
        <v>44109</v>
      </c>
      <c r="H45" s="266" t="s">
        <v>57</v>
      </c>
      <c r="I45" s="178">
        <v>507</v>
      </c>
      <c r="J45" s="178">
        <v>6</v>
      </c>
      <c r="K45" s="476" t="s">
        <v>176</v>
      </c>
      <c r="L45" s="477"/>
      <c r="M45" s="478"/>
      <c r="N45" s="179">
        <f>BC39</f>
        <v>6</v>
      </c>
      <c r="O45" s="179">
        <v>8</v>
      </c>
      <c r="P45" s="179">
        <v>3</v>
      </c>
      <c r="Q45" s="180">
        <f t="shared" si="53"/>
        <v>23</v>
      </c>
      <c r="R45" s="181"/>
      <c r="S45" s="324">
        <v>44137</v>
      </c>
      <c r="T45" s="182" t="str">
        <f t="shared" si="54"/>
        <v xml:space="preserve"> 5-6</v>
      </c>
      <c r="U45" s="182">
        <f t="shared" si="54"/>
        <v>507</v>
      </c>
      <c r="V45" s="182">
        <f t="shared" si="54"/>
        <v>6</v>
      </c>
      <c r="W45" s="598" t="s">
        <v>177</v>
      </c>
      <c r="X45" s="599"/>
      <c r="Y45" s="600"/>
      <c r="Z45" s="183">
        <f t="shared" si="55"/>
        <v>6</v>
      </c>
      <c r="AA45" s="184">
        <v>8</v>
      </c>
      <c r="AB45" s="184">
        <v>3</v>
      </c>
      <c r="AC45" s="185">
        <f t="shared" si="56"/>
        <v>23</v>
      </c>
      <c r="AD45" s="118"/>
      <c r="AE45" s="337">
        <v>44165</v>
      </c>
      <c r="AF45" s="187" t="str">
        <f t="shared" si="57"/>
        <v xml:space="preserve"> 5-6</v>
      </c>
      <c r="AG45" s="187">
        <f t="shared" si="57"/>
        <v>507</v>
      </c>
      <c r="AH45" s="187">
        <f t="shared" si="57"/>
        <v>6</v>
      </c>
      <c r="AI45" s="592" t="s">
        <v>178</v>
      </c>
      <c r="AJ45" s="593"/>
      <c r="AK45" s="594"/>
      <c r="AL45" s="325">
        <f t="shared" si="58"/>
        <v>6</v>
      </c>
      <c r="AM45" s="75">
        <v>8</v>
      </c>
      <c r="AN45" s="75">
        <v>4</v>
      </c>
      <c r="AO45" s="326">
        <f t="shared" si="59"/>
        <v>24</v>
      </c>
      <c r="AP45" s="327">
        <f t="shared" si="60"/>
        <v>70</v>
      </c>
      <c r="AQ45" s="153">
        <f t="shared" si="44"/>
        <v>4</v>
      </c>
      <c r="AR45" s="157">
        <f t="shared" si="45"/>
        <v>1</v>
      </c>
      <c r="AS45" s="390">
        <v>42</v>
      </c>
      <c r="AT45" s="390">
        <v>35</v>
      </c>
      <c r="AU45" s="352" t="str">
        <f t="shared" si="46"/>
        <v>вторник</v>
      </c>
      <c r="AV45" s="352" t="str">
        <f t="shared" si="47"/>
        <v>вторник</v>
      </c>
      <c r="AW45" s="352" t="str">
        <f t="shared" si="48"/>
        <v>вторник</v>
      </c>
      <c r="AX45" s="233">
        <v>4</v>
      </c>
      <c r="AY45" s="234" t="str">
        <f t="shared" si="49"/>
        <v>7-8</v>
      </c>
      <c r="AZ45" s="160">
        <f>AZ43</f>
        <v>16</v>
      </c>
      <c r="BA45" s="160" t="str">
        <f>BA43</f>
        <v>107</v>
      </c>
      <c r="BB45" s="391" t="str">
        <f>BB43</f>
        <v>15,00-17,00</v>
      </c>
      <c r="BC45" s="236">
        <f t="shared" si="50"/>
        <v>6</v>
      </c>
      <c r="BD45" s="109">
        <f>BD44</f>
        <v>44</v>
      </c>
      <c r="BE45" s="109">
        <f>BE43</f>
        <v>35</v>
      </c>
    </row>
    <row r="46" spans="1:57" ht="68.25" customHeight="1" x14ac:dyDescent="0.2">
      <c r="A46" s="411">
        <v>14</v>
      </c>
      <c r="B46" s="359" t="s">
        <v>172</v>
      </c>
      <c r="C46" s="412" t="s">
        <v>63</v>
      </c>
      <c r="D46" s="359" t="s">
        <v>138</v>
      </c>
      <c r="E46" s="363">
        <v>3</v>
      </c>
      <c r="F46" s="363">
        <v>1</v>
      </c>
      <c r="G46" s="323">
        <v>44104</v>
      </c>
      <c r="H46" s="266" t="s">
        <v>48</v>
      </c>
      <c r="I46" s="178">
        <v>309</v>
      </c>
      <c r="J46" s="178">
        <v>6</v>
      </c>
      <c r="K46" s="476" t="s">
        <v>176</v>
      </c>
      <c r="L46" s="477"/>
      <c r="M46" s="478"/>
      <c r="N46" s="179">
        <f>BC40</f>
        <v>6</v>
      </c>
      <c r="O46" s="179">
        <v>8</v>
      </c>
      <c r="P46" s="179">
        <v>3</v>
      </c>
      <c r="Q46" s="180">
        <f t="shared" si="53"/>
        <v>23</v>
      </c>
      <c r="R46" s="181"/>
      <c r="S46" s="324">
        <v>44132</v>
      </c>
      <c r="T46" s="182" t="str">
        <f t="shared" si="54"/>
        <v xml:space="preserve"> 3-4</v>
      </c>
      <c r="U46" s="182">
        <f t="shared" si="54"/>
        <v>309</v>
      </c>
      <c r="V46" s="182">
        <f t="shared" si="54"/>
        <v>6</v>
      </c>
      <c r="W46" s="598" t="s">
        <v>177</v>
      </c>
      <c r="X46" s="599"/>
      <c r="Y46" s="600"/>
      <c r="Z46" s="183">
        <f t="shared" si="55"/>
        <v>6</v>
      </c>
      <c r="AA46" s="184">
        <v>8</v>
      </c>
      <c r="AB46" s="184">
        <v>3</v>
      </c>
      <c r="AC46" s="185">
        <f t="shared" si="56"/>
        <v>23</v>
      </c>
      <c r="AD46" s="118"/>
      <c r="AE46" s="337">
        <v>44174</v>
      </c>
      <c r="AF46" s="187" t="str">
        <f t="shared" si="57"/>
        <v xml:space="preserve"> 3-4</v>
      </c>
      <c r="AG46" s="187">
        <f t="shared" si="57"/>
        <v>309</v>
      </c>
      <c r="AH46" s="187">
        <f t="shared" si="57"/>
        <v>6</v>
      </c>
      <c r="AI46" s="592" t="s">
        <v>178</v>
      </c>
      <c r="AJ46" s="593"/>
      <c r="AK46" s="594"/>
      <c r="AL46" s="325">
        <f t="shared" si="58"/>
        <v>6</v>
      </c>
      <c r="AM46" s="75">
        <v>8</v>
      </c>
      <c r="AN46" s="75">
        <v>4</v>
      </c>
      <c r="AO46" s="326">
        <f t="shared" si="59"/>
        <v>24</v>
      </c>
      <c r="AP46" s="327">
        <f t="shared" si="60"/>
        <v>70</v>
      </c>
      <c r="AQ46" s="153">
        <f t="shared" si="44"/>
        <v>4</v>
      </c>
      <c r="AR46" s="157">
        <f t="shared" si="45"/>
        <v>1</v>
      </c>
      <c r="AS46" s="390"/>
      <c r="AT46" s="390"/>
      <c r="AU46" s="352"/>
      <c r="AV46" s="352"/>
      <c r="AW46" s="352"/>
      <c r="AX46" s="233"/>
      <c r="AY46" s="234"/>
      <c r="AZ46" s="160"/>
      <c r="BA46" s="160"/>
      <c r="BB46" s="391"/>
      <c r="BC46" s="236"/>
      <c r="BD46" s="109"/>
      <c r="BE46" s="109"/>
    </row>
    <row r="47" spans="1:57" ht="68.25" customHeight="1" x14ac:dyDescent="0.2">
      <c r="A47" s="413">
        <v>1</v>
      </c>
      <c r="B47" s="405" t="s">
        <v>190</v>
      </c>
      <c r="C47" s="292" t="s">
        <v>63</v>
      </c>
      <c r="D47" s="406" t="s">
        <v>191</v>
      </c>
      <c r="E47" s="414">
        <v>4</v>
      </c>
      <c r="F47" s="414">
        <v>1</v>
      </c>
      <c r="G47" s="323">
        <v>44103</v>
      </c>
      <c r="H47" s="392" t="s">
        <v>61</v>
      </c>
      <c r="I47" s="178">
        <v>103</v>
      </c>
      <c r="J47" s="178">
        <v>6</v>
      </c>
      <c r="K47" s="476" t="s">
        <v>176</v>
      </c>
      <c r="L47" s="477"/>
      <c r="M47" s="478"/>
      <c r="N47" s="179">
        <f>BC41</f>
        <v>6</v>
      </c>
      <c r="O47" s="179">
        <v>8</v>
      </c>
      <c r="P47" s="179">
        <v>3</v>
      </c>
      <c r="Q47" s="180">
        <f t="shared" si="53"/>
        <v>23</v>
      </c>
      <c r="R47" s="181"/>
      <c r="S47" s="324">
        <v>44138</v>
      </c>
      <c r="T47" s="182" t="str">
        <f t="shared" si="54"/>
        <v xml:space="preserve"> 1-2</v>
      </c>
      <c r="U47" s="182">
        <f t="shared" si="54"/>
        <v>103</v>
      </c>
      <c r="V47" s="182">
        <f t="shared" si="54"/>
        <v>6</v>
      </c>
      <c r="W47" s="598" t="s">
        <v>177</v>
      </c>
      <c r="X47" s="599"/>
      <c r="Y47" s="600"/>
      <c r="Z47" s="183">
        <f t="shared" si="55"/>
        <v>6</v>
      </c>
      <c r="AA47" s="184">
        <f>$AV$6</f>
        <v>0</v>
      </c>
      <c r="AB47" s="184">
        <v>3</v>
      </c>
      <c r="AC47" s="185">
        <f t="shared" si="56"/>
        <v>15</v>
      </c>
      <c r="AD47" s="118"/>
      <c r="AE47" s="337">
        <v>44173</v>
      </c>
      <c r="AF47" s="187" t="str">
        <f t="shared" si="57"/>
        <v xml:space="preserve"> 1-2</v>
      </c>
      <c r="AG47" s="187">
        <f t="shared" si="57"/>
        <v>103</v>
      </c>
      <c r="AH47" s="187">
        <f t="shared" si="57"/>
        <v>6</v>
      </c>
      <c r="AI47" s="592" t="s">
        <v>178</v>
      </c>
      <c r="AJ47" s="593"/>
      <c r="AK47" s="594"/>
      <c r="AL47" s="325">
        <f t="shared" si="58"/>
        <v>6</v>
      </c>
      <c r="AM47" s="75">
        <v>8</v>
      </c>
      <c r="AN47" s="75">
        <v>4</v>
      </c>
      <c r="AO47" s="326">
        <f t="shared" si="59"/>
        <v>24</v>
      </c>
      <c r="AP47" s="327">
        <f t="shared" si="60"/>
        <v>62</v>
      </c>
      <c r="AQ47" s="393">
        <f t="shared" si="44"/>
        <v>4</v>
      </c>
      <c r="AR47" s="394">
        <f t="shared" si="45"/>
        <v>1</v>
      </c>
      <c r="AS47" s="67">
        <v>42</v>
      </c>
      <c r="AT47" s="67">
        <v>35</v>
      </c>
      <c r="AU47" s="395" t="str">
        <f t="shared" ref="AU47:AU54" si="61">TEXT(G52, "ДДДДДДД")</f>
        <v>вторник</v>
      </c>
      <c r="AV47" s="395" t="str">
        <f t="shared" ref="AV47:AV54" si="62">TEXT(S52, "ДДДДДДД")</f>
        <v>вторник</v>
      </c>
      <c r="AW47" s="395" t="str">
        <f t="shared" ref="AW47:AW54" si="63">TEXT(AE52, "ДДДДДДД")</f>
        <v>вторник</v>
      </c>
      <c r="AX47" s="377">
        <v>4</v>
      </c>
      <c r="AY47" s="378" t="str">
        <f t="shared" ref="AY47:AY54" si="64">IF(AX47=3, "5-6", IF(AX47=4, "7-8", "9-10"))</f>
        <v>7-8</v>
      </c>
      <c r="AZ47" s="379">
        <f>AZ45</f>
        <v>16</v>
      </c>
      <c r="BA47" s="379" t="str">
        <f>BA45</f>
        <v>107</v>
      </c>
      <c r="BB47" s="396" t="str">
        <f>BB45</f>
        <v>15,00-17,00</v>
      </c>
      <c r="BC47" s="380">
        <f t="shared" ref="BC47:BC54" si="65">$BC$13</f>
        <v>6</v>
      </c>
      <c r="BD47" s="109">
        <f>BD45</f>
        <v>44</v>
      </c>
      <c r="BE47" s="109">
        <f>BE44</f>
        <v>35</v>
      </c>
    </row>
    <row r="48" spans="1:57" ht="68.25" customHeight="1" x14ac:dyDescent="0.2">
      <c r="A48" s="415">
        <v>2</v>
      </c>
      <c r="B48" s="416" t="s">
        <v>192</v>
      </c>
      <c r="C48" s="417" t="s">
        <v>46</v>
      </c>
      <c r="D48" s="373" t="s">
        <v>193</v>
      </c>
      <c r="E48" s="370">
        <v>4</v>
      </c>
      <c r="F48" s="370">
        <v>1</v>
      </c>
      <c r="G48" s="323">
        <v>44102</v>
      </c>
      <c r="H48" s="266" t="s">
        <v>57</v>
      </c>
      <c r="I48" s="178">
        <v>112</v>
      </c>
      <c r="J48" s="178">
        <v>6</v>
      </c>
      <c r="K48" s="476" t="s">
        <v>176</v>
      </c>
      <c r="L48" s="477"/>
      <c r="M48" s="478"/>
      <c r="N48" s="179">
        <f>BC43</f>
        <v>6</v>
      </c>
      <c r="O48" s="179">
        <v>8</v>
      </c>
      <c r="P48" s="179">
        <v>3</v>
      </c>
      <c r="Q48" s="180">
        <f t="shared" si="53"/>
        <v>23</v>
      </c>
      <c r="R48" s="181"/>
      <c r="S48" s="324">
        <v>44137</v>
      </c>
      <c r="T48" s="182" t="str">
        <f t="shared" si="54"/>
        <v xml:space="preserve"> 5-6</v>
      </c>
      <c r="U48" s="182">
        <f t="shared" si="54"/>
        <v>112</v>
      </c>
      <c r="V48" s="182">
        <f t="shared" si="54"/>
        <v>6</v>
      </c>
      <c r="W48" s="598" t="s">
        <v>177</v>
      </c>
      <c r="X48" s="599"/>
      <c r="Y48" s="600"/>
      <c r="Z48" s="183">
        <f t="shared" si="55"/>
        <v>6</v>
      </c>
      <c r="AA48" s="184">
        <v>8</v>
      </c>
      <c r="AB48" s="184">
        <v>3</v>
      </c>
      <c r="AC48" s="185">
        <f t="shared" si="56"/>
        <v>23</v>
      </c>
      <c r="AD48" s="118"/>
      <c r="AE48" s="337">
        <v>44172</v>
      </c>
      <c r="AF48" s="187" t="str">
        <f t="shared" si="57"/>
        <v xml:space="preserve"> 5-6</v>
      </c>
      <c r="AG48" s="187">
        <f t="shared" si="57"/>
        <v>112</v>
      </c>
      <c r="AH48" s="187">
        <f t="shared" si="57"/>
        <v>6</v>
      </c>
      <c r="AI48" s="592" t="s">
        <v>178</v>
      </c>
      <c r="AJ48" s="593"/>
      <c r="AK48" s="594"/>
      <c r="AL48" s="325">
        <f t="shared" si="58"/>
        <v>6</v>
      </c>
      <c r="AM48" s="75">
        <v>8</v>
      </c>
      <c r="AN48" s="75">
        <v>4</v>
      </c>
      <c r="AO48" s="326">
        <f t="shared" si="59"/>
        <v>24</v>
      </c>
      <c r="AP48" s="327">
        <f t="shared" si="60"/>
        <v>70</v>
      </c>
      <c r="AQ48" s="104">
        <f t="shared" si="44"/>
        <v>4</v>
      </c>
      <c r="AR48" s="157">
        <f t="shared" si="45"/>
        <v>1</v>
      </c>
      <c r="AS48" s="397">
        <v>42</v>
      </c>
      <c r="AT48" s="397">
        <v>47</v>
      </c>
      <c r="AU48" s="284" t="str">
        <f t="shared" si="61"/>
        <v>вторник</v>
      </c>
      <c r="AV48" s="284" t="str">
        <f t="shared" si="62"/>
        <v>вторник</v>
      </c>
      <c r="AW48" s="284" t="str">
        <f t="shared" si="63"/>
        <v>вторник</v>
      </c>
      <c r="AX48" s="398">
        <v>4</v>
      </c>
      <c r="AY48" s="286" t="str">
        <f t="shared" si="64"/>
        <v>7-8</v>
      </c>
      <c r="AZ48" s="287">
        <v>16</v>
      </c>
      <c r="BA48" s="399" t="s">
        <v>183</v>
      </c>
      <c r="BB48" s="400" t="s">
        <v>184</v>
      </c>
      <c r="BC48" s="401">
        <f t="shared" si="65"/>
        <v>6</v>
      </c>
      <c r="BD48" s="402">
        <v>44</v>
      </c>
      <c r="BE48" s="402">
        <v>35</v>
      </c>
    </row>
    <row r="49" spans="1:57" ht="68.25" customHeight="1" x14ac:dyDescent="0.2">
      <c r="A49" s="415">
        <v>3</v>
      </c>
      <c r="B49" s="416" t="s">
        <v>194</v>
      </c>
      <c r="C49" s="322" t="s">
        <v>46</v>
      </c>
      <c r="D49" s="373" t="s">
        <v>195</v>
      </c>
      <c r="E49" s="370">
        <v>4</v>
      </c>
      <c r="F49" s="370">
        <v>1</v>
      </c>
      <c r="G49" s="323">
        <v>44103</v>
      </c>
      <c r="H49" s="178" t="str">
        <f>AY44</f>
        <v>5-6</v>
      </c>
      <c r="I49" s="178">
        <v>201</v>
      </c>
      <c r="J49" s="178">
        <v>6</v>
      </c>
      <c r="K49" s="476" t="s">
        <v>176</v>
      </c>
      <c r="L49" s="477"/>
      <c r="M49" s="478"/>
      <c r="N49" s="179">
        <f>BC44</f>
        <v>6</v>
      </c>
      <c r="O49" s="179">
        <v>8</v>
      </c>
      <c r="P49" s="179">
        <v>3</v>
      </c>
      <c r="Q49" s="180">
        <f t="shared" si="53"/>
        <v>23</v>
      </c>
      <c r="R49" s="181"/>
      <c r="S49" s="324">
        <v>44138</v>
      </c>
      <c r="T49" s="182" t="str">
        <f t="shared" si="54"/>
        <v>5-6</v>
      </c>
      <c r="U49" s="182">
        <f t="shared" si="54"/>
        <v>201</v>
      </c>
      <c r="V49" s="182">
        <f t="shared" si="54"/>
        <v>6</v>
      </c>
      <c r="W49" s="598" t="s">
        <v>177</v>
      </c>
      <c r="X49" s="599"/>
      <c r="Y49" s="600"/>
      <c r="Z49" s="183">
        <f t="shared" si="55"/>
        <v>6</v>
      </c>
      <c r="AA49" s="184">
        <v>8</v>
      </c>
      <c r="AB49" s="184">
        <v>3</v>
      </c>
      <c r="AC49" s="185">
        <f t="shared" si="56"/>
        <v>23</v>
      </c>
      <c r="AD49" s="118"/>
      <c r="AE49" s="337">
        <v>43803</v>
      </c>
      <c r="AF49" s="187" t="str">
        <f t="shared" si="57"/>
        <v>5-6</v>
      </c>
      <c r="AG49" s="187">
        <f t="shared" si="57"/>
        <v>201</v>
      </c>
      <c r="AH49" s="187">
        <f t="shared" si="57"/>
        <v>6</v>
      </c>
      <c r="AI49" s="592" t="s">
        <v>178</v>
      </c>
      <c r="AJ49" s="593"/>
      <c r="AK49" s="594"/>
      <c r="AL49" s="325">
        <f t="shared" si="58"/>
        <v>6</v>
      </c>
      <c r="AM49" s="75">
        <v>8</v>
      </c>
      <c r="AN49" s="75">
        <v>4</v>
      </c>
      <c r="AO49" s="326">
        <f t="shared" si="59"/>
        <v>24</v>
      </c>
      <c r="AP49" s="327">
        <f t="shared" si="60"/>
        <v>70</v>
      </c>
      <c r="AQ49" s="104">
        <f t="shared" si="44"/>
        <v>4</v>
      </c>
      <c r="AR49" s="157">
        <f t="shared" si="45"/>
        <v>1</v>
      </c>
      <c r="AS49" s="67">
        <v>42</v>
      </c>
      <c r="AT49" s="67">
        <v>35</v>
      </c>
      <c r="AU49" s="68" t="str">
        <f t="shared" si="61"/>
        <v>пятница</v>
      </c>
      <c r="AV49" s="68" t="str">
        <f t="shared" si="62"/>
        <v>пятница</v>
      </c>
      <c r="AW49" s="68" t="str">
        <f t="shared" si="63"/>
        <v>пятница</v>
      </c>
      <c r="AX49" s="106">
        <v>4</v>
      </c>
      <c r="AY49" s="70" t="str">
        <f t="shared" si="64"/>
        <v>7-8</v>
      </c>
      <c r="AZ49" s="287">
        <v>16</v>
      </c>
      <c r="BA49" s="107" t="str">
        <f t="shared" ref="BA49:BB54" si="66">BA48</f>
        <v>107</v>
      </c>
      <c r="BB49" s="107" t="str">
        <f t="shared" si="66"/>
        <v>15,00-17,00</v>
      </c>
      <c r="BC49" s="108">
        <f t="shared" si="65"/>
        <v>6</v>
      </c>
      <c r="BD49" s="109">
        <f t="shared" ref="BD49:BE52" si="67">BD48</f>
        <v>44</v>
      </c>
      <c r="BE49" s="109">
        <f t="shared" si="67"/>
        <v>35</v>
      </c>
    </row>
    <row r="50" spans="1:57" ht="68.25" customHeight="1" x14ac:dyDescent="0.2">
      <c r="A50" s="415">
        <v>4</v>
      </c>
      <c r="B50" s="416" t="s">
        <v>196</v>
      </c>
      <c r="C50" s="322" t="s">
        <v>46</v>
      </c>
      <c r="D50" s="406" t="s">
        <v>191</v>
      </c>
      <c r="E50" s="370">
        <v>4</v>
      </c>
      <c r="F50" s="370">
        <v>1</v>
      </c>
      <c r="G50" s="323">
        <v>44110</v>
      </c>
      <c r="H50" s="392" t="s">
        <v>61</v>
      </c>
      <c r="I50" s="178">
        <v>204</v>
      </c>
      <c r="J50" s="178">
        <v>6</v>
      </c>
      <c r="K50" s="476" t="s">
        <v>176</v>
      </c>
      <c r="L50" s="477"/>
      <c r="M50" s="478"/>
      <c r="N50" s="179">
        <f>BC45</f>
        <v>6</v>
      </c>
      <c r="O50" s="179">
        <v>8</v>
      </c>
      <c r="P50" s="179">
        <v>3</v>
      </c>
      <c r="Q50" s="180">
        <f t="shared" si="53"/>
        <v>23</v>
      </c>
      <c r="R50" s="181"/>
      <c r="S50" s="403">
        <v>44131</v>
      </c>
      <c r="T50" s="182" t="str">
        <f t="shared" si="54"/>
        <v xml:space="preserve"> 1-2</v>
      </c>
      <c r="U50" s="182">
        <f t="shared" si="54"/>
        <v>204</v>
      </c>
      <c r="V50" s="182">
        <f t="shared" si="54"/>
        <v>6</v>
      </c>
      <c r="W50" s="598" t="s">
        <v>177</v>
      </c>
      <c r="X50" s="599"/>
      <c r="Y50" s="600"/>
      <c r="Z50" s="183">
        <f t="shared" si="55"/>
        <v>6</v>
      </c>
      <c r="AA50" s="184">
        <v>8</v>
      </c>
      <c r="AB50" s="184">
        <v>3</v>
      </c>
      <c r="AC50" s="185">
        <f t="shared" si="56"/>
        <v>23</v>
      </c>
      <c r="AD50" s="118"/>
      <c r="AE50" s="337">
        <v>44166</v>
      </c>
      <c r="AF50" s="187" t="str">
        <f t="shared" si="57"/>
        <v xml:space="preserve"> 1-2</v>
      </c>
      <c r="AG50" s="187">
        <f t="shared" si="57"/>
        <v>204</v>
      </c>
      <c r="AH50" s="187">
        <f t="shared" si="57"/>
        <v>6</v>
      </c>
      <c r="AI50" s="592" t="s">
        <v>178</v>
      </c>
      <c r="AJ50" s="593"/>
      <c r="AK50" s="594"/>
      <c r="AL50" s="325">
        <f t="shared" si="58"/>
        <v>6</v>
      </c>
      <c r="AM50" s="75">
        <v>8</v>
      </c>
      <c r="AN50" s="75">
        <f>$AW$6+1</f>
        <v>1</v>
      </c>
      <c r="AO50" s="326">
        <f t="shared" si="59"/>
        <v>21</v>
      </c>
      <c r="AP50" s="327">
        <f t="shared" si="60"/>
        <v>67</v>
      </c>
      <c r="AQ50" s="104">
        <f t="shared" si="44"/>
        <v>0</v>
      </c>
      <c r="AR50" s="157">
        <f t="shared" si="45"/>
        <v>0</v>
      </c>
      <c r="AS50" s="67">
        <v>42</v>
      </c>
      <c r="AT50" s="67">
        <v>35</v>
      </c>
      <c r="AU50" s="68" t="str">
        <f t="shared" si="61"/>
        <v>суббота</v>
      </c>
      <c r="AV50" s="68" t="str">
        <f t="shared" si="62"/>
        <v>суббота</v>
      </c>
      <c r="AW50" s="68" t="str">
        <f t="shared" si="63"/>
        <v>суббота</v>
      </c>
      <c r="AX50" s="106">
        <v>4</v>
      </c>
      <c r="AY50" s="70" t="str">
        <f t="shared" si="64"/>
        <v>7-8</v>
      </c>
      <c r="AZ50" s="287">
        <v>16</v>
      </c>
      <c r="BA50" s="107" t="str">
        <f t="shared" si="66"/>
        <v>107</v>
      </c>
      <c r="BB50" s="107" t="str">
        <f t="shared" si="66"/>
        <v>15,00-17,00</v>
      </c>
      <c r="BC50" s="108">
        <f t="shared" si="65"/>
        <v>6</v>
      </c>
      <c r="BD50" s="109">
        <f t="shared" si="67"/>
        <v>44</v>
      </c>
      <c r="BE50" s="109">
        <f t="shared" si="67"/>
        <v>35</v>
      </c>
    </row>
    <row r="51" spans="1:57" ht="68.25" customHeight="1" x14ac:dyDescent="0.2">
      <c r="A51" s="415">
        <v>5</v>
      </c>
      <c r="B51" s="416" t="s">
        <v>197</v>
      </c>
      <c r="C51" s="322" t="s">
        <v>46</v>
      </c>
      <c r="D51" s="373" t="s">
        <v>198</v>
      </c>
      <c r="E51" s="370">
        <v>4</v>
      </c>
      <c r="F51" s="370">
        <v>1</v>
      </c>
      <c r="G51" s="323">
        <v>44106</v>
      </c>
      <c r="H51" s="375" t="s">
        <v>57</v>
      </c>
      <c r="I51" s="178">
        <v>204</v>
      </c>
      <c r="J51" s="178">
        <v>6</v>
      </c>
      <c r="K51" s="476" t="s">
        <v>176</v>
      </c>
      <c r="L51" s="477"/>
      <c r="M51" s="478"/>
      <c r="N51" s="179">
        <v>6</v>
      </c>
      <c r="O51" s="179">
        <v>8</v>
      </c>
      <c r="P51" s="179">
        <v>3</v>
      </c>
      <c r="Q51" s="180">
        <v>23</v>
      </c>
      <c r="R51" s="181"/>
      <c r="S51" s="324">
        <v>44141</v>
      </c>
      <c r="T51" s="375" t="s">
        <v>57</v>
      </c>
      <c r="U51" s="182">
        <v>311</v>
      </c>
      <c r="V51" s="182">
        <v>6</v>
      </c>
      <c r="W51" s="598" t="s">
        <v>177</v>
      </c>
      <c r="X51" s="599"/>
      <c r="Y51" s="600"/>
      <c r="Z51" s="183">
        <v>6</v>
      </c>
      <c r="AA51" s="184">
        <v>8</v>
      </c>
      <c r="AB51" s="184">
        <v>3</v>
      </c>
      <c r="AC51" s="185">
        <v>23</v>
      </c>
      <c r="AD51" s="118"/>
      <c r="AE51" s="337">
        <v>44176</v>
      </c>
      <c r="AF51" s="375" t="s">
        <v>57</v>
      </c>
      <c r="AG51" s="187">
        <v>311</v>
      </c>
      <c r="AH51" s="187">
        <v>6</v>
      </c>
      <c r="AI51" s="592" t="s">
        <v>178</v>
      </c>
      <c r="AJ51" s="593"/>
      <c r="AK51" s="594"/>
      <c r="AL51" s="325">
        <v>6</v>
      </c>
      <c r="AM51" s="75">
        <v>8</v>
      </c>
      <c r="AN51" s="75">
        <v>4</v>
      </c>
      <c r="AO51" s="326">
        <v>24</v>
      </c>
      <c r="AP51" s="327">
        <v>70</v>
      </c>
      <c r="AQ51" s="104">
        <f t="shared" si="44"/>
        <v>0</v>
      </c>
      <c r="AR51" s="157">
        <f t="shared" si="45"/>
        <v>0</v>
      </c>
      <c r="AS51" s="67">
        <v>42</v>
      </c>
      <c r="AT51" s="67">
        <v>35</v>
      </c>
      <c r="AU51" s="68" t="str">
        <f t="shared" si="61"/>
        <v>суббота</v>
      </c>
      <c r="AV51" s="68" t="str">
        <f t="shared" si="62"/>
        <v>суббота</v>
      </c>
      <c r="AW51" s="68" t="str">
        <f t="shared" si="63"/>
        <v>суббота</v>
      </c>
      <c r="AX51" s="106">
        <v>4</v>
      </c>
      <c r="AY51" s="70" t="str">
        <f t="shared" si="64"/>
        <v>7-8</v>
      </c>
      <c r="AZ51" s="287">
        <v>16</v>
      </c>
      <c r="BA51" s="107" t="str">
        <f t="shared" si="66"/>
        <v>107</v>
      </c>
      <c r="BB51" s="107" t="str">
        <f t="shared" si="66"/>
        <v>15,00-17,00</v>
      </c>
      <c r="BC51" s="108">
        <f t="shared" si="65"/>
        <v>6</v>
      </c>
      <c r="BD51" s="109">
        <f t="shared" si="67"/>
        <v>44</v>
      </c>
      <c r="BE51" s="109">
        <f t="shared" si="67"/>
        <v>35</v>
      </c>
    </row>
    <row r="52" spans="1:57" ht="68.25" customHeight="1" x14ac:dyDescent="0.2">
      <c r="A52" s="415">
        <v>6</v>
      </c>
      <c r="B52" s="416" t="s">
        <v>199</v>
      </c>
      <c r="C52" s="322" t="s">
        <v>63</v>
      </c>
      <c r="D52" s="373" t="s">
        <v>200</v>
      </c>
      <c r="E52" s="370">
        <v>4</v>
      </c>
      <c r="F52" s="370">
        <v>1</v>
      </c>
      <c r="G52" s="303">
        <v>44110</v>
      </c>
      <c r="H52" s="375" t="s">
        <v>48</v>
      </c>
      <c r="I52" s="304">
        <v>202</v>
      </c>
      <c r="J52" s="304">
        <v>6</v>
      </c>
      <c r="K52" s="607" t="s">
        <v>176</v>
      </c>
      <c r="L52" s="608"/>
      <c r="M52" s="609"/>
      <c r="N52" s="305">
        <f>BC47</f>
        <v>6</v>
      </c>
      <c r="O52" s="305">
        <f>$AV$6</f>
        <v>0</v>
      </c>
      <c r="P52" s="305">
        <v>3</v>
      </c>
      <c r="Q52" s="306">
        <f>SUM(N52:P52)+J52</f>
        <v>15</v>
      </c>
      <c r="R52" s="307"/>
      <c r="S52" s="308">
        <v>44131</v>
      </c>
      <c r="T52" s="408" t="str">
        <f t="shared" ref="T52:V53" si="68">H52</f>
        <v xml:space="preserve"> 3-4</v>
      </c>
      <c r="U52" s="408">
        <f t="shared" si="68"/>
        <v>202</v>
      </c>
      <c r="V52" s="408">
        <f t="shared" si="68"/>
        <v>6</v>
      </c>
      <c r="W52" s="610" t="s">
        <v>177</v>
      </c>
      <c r="X52" s="611"/>
      <c r="Y52" s="612"/>
      <c r="Z52" s="409">
        <f>N52</f>
        <v>6</v>
      </c>
      <c r="AA52" s="312">
        <v>8</v>
      </c>
      <c r="AB52" s="312">
        <v>3</v>
      </c>
      <c r="AC52" s="313">
        <f>SUM(Z52:AB52)+V52</f>
        <v>23</v>
      </c>
      <c r="AD52" s="91"/>
      <c r="AE52" s="376">
        <v>44166</v>
      </c>
      <c r="AF52" s="316" t="str">
        <f t="shared" ref="AF52:AH53" si="69">H52</f>
        <v xml:space="preserve"> 3-4</v>
      </c>
      <c r="AG52" s="316">
        <f t="shared" si="69"/>
        <v>202</v>
      </c>
      <c r="AH52" s="316">
        <f t="shared" si="69"/>
        <v>6</v>
      </c>
      <c r="AI52" s="613" t="s">
        <v>178</v>
      </c>
      <c r="AJ52" s="614"/>
      <c r="AK52" s="615"/>
      <c r="AL52" s="410">
        <f>Z52</f>
        <v>6</v>
      </c>
      <c r="AM52" s="318">
        <v>8</v>
      </c>
      <c r="AN52" s="318">
        <v>4</v>
      </c>
      <c r="AO52" s="319">
        <f>SUM(AL52:AN52)+AH52</f>
        <v>24</v>
      </c>
      <c r="AP52" s="320">
        <f>AO52+AC52+Q52</f>
        <v>62</v>
      </c>
      <c r="AQ52" s="104">
        <f t="shared" si="44"/>
        <v>0</v>
      </c>
      <c r="AR52" s="157">
        <f t="shared" si="45"/>
        <v>0</v>
      </c>
      <c r="AS52" s="67">
        <v>42</v>
      </c>
      <c r="AT52" s="67">
        <v>35</v>
      </c>
      <c r="AU52" s="68" t="str">
        <f t="shared" si="61"/>
        <v>суббота</v>
      </c>
      <c r="AV52" s="68" t="str">
        <f t="shared" si="62"/>
        <v>суббота</v>
      </c>
      <c r="AW52" s="68" t="str">
        <f t="shared" si="63"/>
        <v>суббота</v>
      </c>
      <c r="AX52" s="106">
        <v>4</v>
      </c>
      <c r="AY52" s="70" t="str">
        <f t="shared" si="64"/>
        <v>7-8</v>
      </c>
      <c r="AZ52" s="287">
        <v>16</v>
      </c>
      <c r="BA52" s="107" t="str">
        <f t="shared" si="66"/>
        <v>107</v>
      </c>
      <c r="BB52" s="107" t="str">
        <f t="shared" si="66"/>
        <v>15,00-17,00</v>
      </c>
      <c r="BC52" s="108">
        <f t="shared" si="65"/>
        <v>6</v>
      </c>
      <c r="BD52" s="109">
        <f t="shared" si="67"/>
        <v>44</v>
      </c>
      <c r="BE52" s="109">
        <f t="shared" si="67"/>
        <v>35</v>
      </c>
    </row>
    <row r="53" spans="1:57" ht="68.25" customHeight="1" x14ac:dyDescent="0.2">
      <c r="A53" s="415">
        <v>7</v>
      </c>
      <c r="B53" s="416" t="s">
        <v>201</v>
      </c>
      <c r="C53" s="322" t="s">
        <v>63</v>
      </c>
      <c r="D53" s="373" t="s">
        <v>202</v>
      </c>
      <c r="E53" s="370">
        <v>4</v>
      </c>
      <c r="F53" s="370">
        <v>1</v>
      </c>
      <c r="G53" s="323">
        <v>44110</v>
      </c>
      <c r="H53" s="392" t="s">
        <v>61</v>
      </c>
      <c r="I53" s="178">
        <v>204</v>
      </c>
      <c r="J53" s="178">
        <v>6</v>
      </c>
      <c r="K53" s="476" t="s">
        <v>176</v>
      </c>
      <c r="L53" s="477"/>
      <c r="M53" s="478"/>
      <c r="N53" s="179">
        <f>BC48</f>
        <v>6</v>
      </c>
      <c r="O53" s="179">
        <v>8</v>
      </c>
      <c r="P53" s="179">
        <v>3</v>
      </c>
      <c r="Q53" s="180">
        <f>SUM(N53:P53)+J53</f>
        <v>23</v>
      </c>
      <c r="R53" s="181"/>
      <c r="S53" s="403">
        <v>44131</v>
      </c>
      <c r="T53" s="182" t="str">
        <f t="shared" si="68"/>
        <v xml:space="preserve"> 1-2</v>
      </c>
      <c r="U53" s="182">
        <f t="shared" si="68"/>
        <v>204</v>
      </c>
      <c r="V53" s="182">
        <f t="shared" si="68"/>
        <v>6</v>
      </c>
      <c r="W53" s="598" t="s">
        <v>177</v>
      </c>
      <c r="X53" s="599"/>
      <c r="Y53" s="600"/>
      <c r="Z53" s="183">
        <f>N53</f>
        <v>6</v>
      </c>
      <c r="AA53" s="184">
        <v>8</v>
      </c>
      <c r="AB53" s="184">
        <v>3</v>
      </c>
      <c r="AC53" s="185">
        <f>SUM(Z53:AB53)+V53</f>
        <v>23</v>
      </c>
      <c r="AD53" s="118"/>
      <c r="AE53" s="337">
        <v>44166</v>
      </c>
      <c r="AF53" s="187" t="str">
        <f t="shared" si="69"/>
        <v xml:space="preserve"> 1-2</v>
      </c>
      <c r="AG53" s="187">
        <f t="shared" si="69"/>
        <v>204</v>
      </c>
      <c r="AH53" s="187">
        <f t="shared" si="69"/>
        <v>6</v>
      </c>
      <c r="AI53" s="592" t="s">
        <v>178</v>
      </c>
      <c r="AJ53" s="593"/>
      <c r="AK53" s="594"/>
      <c r="AL53" s="325">
        <f>Z53</f>
        <v>6</v>
      </c>
      <c r="AM53" s="75">
        <v>8</v>
      </c>
      <c r="AN53" s="75">
        <v>4</v>
      </c>
      <c r="AO53" s="326">
        <f>SUM(AL53:AN53)+AH53</f>
        <v>24</v>
      </c>
      <c r="AP53" s="327">
        <f>AO53+AC53+Q53</f>
        <v>70</v>
      </c>
      <c r="AQ53" s="104">
        <f t="shared" si="44"/>
        <v>0</v>
      </c>
      <c r="AR53" s="157">
        <f t="shared" si="45"/>
        <v>0</v>
      </c>
      <c r="AS53" s="67">
        <v>42</v>
      </c>
      <c r="AT53" s="67">
        <v>35</v>
      </c>
      <c r="AU53" s="68" t="str">
        <f t="shared" si="61"/>
        <v>суббота</v>
      </c>
      <c r="AV53" s="68" t="str">
        <f t="shared" si="62"/>
        <v>Начальник УОП   _______________  Р.М.  Лигидов</v>
      </c>
      <c r="AW53" s="68" t="str">
        <f t="shared" si="63"/>
        <v>суббота</v>
      </c>
      <c r="AX53" s="106">
        <v>4</v>
      </c>
      <c r="AY53" s="70" t="str">
        <f t="shared" si="64"/>
        <v>7-8</v>
      </c>
      <c r="AZ53" s="287">
        <v>16</v>
      </c>
      <c r="BA53" s="107" t="str">
        <f t="shared" si="66"/>
        <v>107</v>
      </c>
      <c r="BB53" s="107" t="str">
        <f t="shared" si="66"/>
        <v>15,00-17,00</v>
      </c>
      <c r="BC53" s="108">
        <f t="shared" si="65"/>
        <v>6</v>
      </c>
      <c r="BD53" s="109">
        <f>BD52</f>
        <v>44</v>
      </c>
    </row>
    <row r="54" spans="1:57" ht="68.25" customHeight="1" x14ac:dyDescent="0.2">
      <c r="A54" s="415">
        <v>8</v>
      </c>
      <c r="B54" s="416" t="s">
        <v>203</v>
      </c>
      <c r="C54" s="322" t="s">
        <v>46</v>
      </c>
      <c r="D54" s="373" t="s">
        <v>204</v>
      </c>
      <c r="E54" s="370">
        <v>4</v>
      </c>
      <c r="F54" s="370">
        <v>1</v>
      </c>
      <c r="G54" s="323">
        <v>44106</v>
      </c>
      <c r="H54" s="375" t="s">
        <v>57</v>
      </c>
      <c r="I54" s="178">
        <v>204</v>
      </c>
      <c r="J54" s="178">
        <v>6</v>
      </c>
      <c r="K54" s="476" t="s">
        <v>176</v>
      </c>
      <c r="L54" s="477"/>
      <c r="M54" s="478"/>
      <c r="N54" s="179">
        <v>6</v>
      </c>
      <c r="O54" s="179">
        <v>8</v>
      </c>
      <c r="P54" s="179">
        <v>3</v>
      </c>
      <c r="Q54" s="180">
        <v>23</v>
      </c>
      <c r="R54" s="181"/>
      <c r="S54" s="324">
        <v>44141</v>
      </c>
      <c r="T54" s="375" t="s">
        <v>57</v>
      </c>
      <c r="U54" s="182">
        <v>311</v>
      </c>
      <c r="V54" s="182">
        <v>6</v>
      </c>
      <c r="W54" s="598" t="s">
        <v>177</v>
      </c>
      <c r="X54" s="599"/>
      <c r="Y54" s="600"/>
      <c r="Z54" s="183">
        <v>6</v>
      </c>
      <c r="AA54" s="184">
        <v>8</v>
      </c>
      <c r="AB54" s="184">
        <v>3</v>
      </c>
      <c r="AC54" s="185">
        <v>23</v>
      </c>
      <c r="AD54" s="118"/>
      <c r="AE54" s="337">
        <v>44176</v>
      </c>
      <c r="AF54" s="375" t="s">
        <v>57</v>
      </c>
      <c r="AG54" s="187">
        <v>311</v>
      </c>
      <c r="AH54" s="187">
        <v>6</v>
      </c>
      <c r="AI54" s="592" t="s">
        <v>178</v>
      </c>
      <c r="AJ54" s="593"/>
      <c r="AK54" s="594"/>
      <c r="AL54" s="325">
        <v>6</v>
      </c>
      <c r="AM54" s="75">
        <v>8</v>
      </c>
      <c r="AN54" s="75">
        <v>4</v>
      </c>
      <c r="AO54" s="326">
        <v>24</v>
      </c>
      <c r="AP54" s="327">
        <v>70</v>
      </c>
      <c r="AQ54" s="104">
        <f t="shared" si="44"/>
        <v>0</v>
      </c>
      <c r="AR54" s="157">
        <f t="shared" si="45"/>
        <v>0</v>
      </c>
      <c r="AS54" s="67">
        <v>42</v>
      </c>
      <c r="AT54" s="67">
        <v>35</v>
      </c>
      <c r="AU54" s="68" t="str">
        <f t="shared" si="61"/>
        <v>суббота</v>
      </c>
      <c r="AV54" s="68" t="str">
        <f t="shared" si="62"/>
        <v>суббота</v>
      </c>
      <c r="AW54" s="68" t="str">
        <f t="shared" si="63"/>
        <v>суббота</v>
      </c>
      <c r="AX54" s="106">
        <v>4</v>
      </c>
      <c r="AY54" s="70" t="str">
        <f t="shared" si="64"/>
        <v>7-8</v>
      </c>
      <c r="AZ54" s="287">
        <v>16</v>
      </c>
      <c r="BA54" s="107" t="str">
        <f t="shared" si="66"/>
        <v>107</v>
      </c>
      <c r="BB54" s="107" t="str">
        <f t="shared" si="66"/>
        <v>15,00-17,00</v>
      </c>
      <c r="BC54" s="108">
        <f t="shared" si="65"/>
        <v>6</v>
      </c>
      <c r="BD54" s="109">
        <f>BD53</f>
        <v>44</v>
      </c>
    </row>
    <row r="55" spans="1:57" ht="20.25" x14ac:dyDescent="0.2">
      <c r="A55" s="7"/>
      <c r="E55" s="418"/>
      <c r="F55" s="418"/>
      <c r="G55" s="419"/>
      <c r="H55" s="420"/>
      <c r="I55" s="421"/>
      <c r="J55" s="421"/>
      <c r="K55" s="621"/>
      <c r="L55" s="608"/>
      <c r="M55" s="622"/>
      <c r="N55" s="422"/>
      <c r="O55" s="422"/>
      <c r="P55" s="422"/>
      <c r="Q55" s="423"/>
      <c r="R55" s="418"/>
      <c r="S55" s="424"/>
      <c r="T55" s="425"/>
      <c r="U55" s="425"/>
      <c r="V55" s="425"/>
      <c r="W55" s="616"/>
      <c r="X55" s="611"/>
      <c r="Y55" s="617"/>
      <c r="Z55" s="426"/>
      <c r="AA55" s="427"/>
      <c r="AB55" s="427"/>
      <c r="AC55" s="428"/>
      <c r="AD55" s="429"/>
      <c r="AE55" s="430"/>
      <c r="AF55" s="431"/>
      <c r="AG55" s="431"/>
      <c r="AH55" s="431"/>
      <c r="AI55" s="619"/>
      <c r="AJ55" s="614"/>
      <c r="AK55" s="620"/>
      <c r="AL55" s="432"/>
      <c r="AM55" s="433"/>
      <c r="AN55" s="433"/>
      <c r="AO55" s="434"/>
      <c r="AP55" s="435"/>
      <c r="AQ55" s="104"/>
      <c r="AR55" s="157"/>
      <c r="AS55" s="67"/>
      <c r="AT55" s="67"/>
      <c r="AU55" s="68"/>
      <c r="AV55" s="68"/>
      <c r="AW55" s="68"/>
      <c r="AX55" s="106"/>
      <c r="AY55" s="70"/>
      <c r="AZ55" s="287"/>
      <c r="BA55" s="107"/>
      <c r="BB55" s="107"/>
      <c r="BC55" s="108"/>
      <c r="BD55" s="109"/>
    </row>
    <row r="56" spans="1:57" x14ac:dyDescent="0.25">
      <c r="A56" s="7"/>
    </row>
    <row r="57" spans="1:57" x14ac:dyDescent="0.25">
      <c r="A57" s="7"/>
    </row>
    <row r="58" spans="1:57" ht="26.25" customHeight="1" x14ac:dyDescent="0.4">
      <c r="A58" s="7"/>
      <c r="B58" s="618" t="s">
        <v>205</v>
      </c>
      <c r="C58" s="618"/>
      <c r="D58" s="618"/>
      <c r="E58" s="618"/>
      <c r="F58" s="618"/>
      <c r="G58" s="618"/>
      <c r="H58" s="618"/>
      <c r="I58" s="618"/>
      <c r="J58" s="618"/>
      <c r="K58" s="618"/>
      <c r="L58" s="618"/>
      <c r="M58" s="618"/>
      <c r="N58" s="618"/>
      <c r="S58" s="618" t="s">
        <v>206</v>
      </c>
      <c r="T58" s="618"/>
      <c r="U58" s="618"/>
      <c r="V58" s="618"/>
      <c r="W58" s="618"/>
      <c r="X58" s="618"/>
      <c r="Y58" s="618"/>
      <c r="Z58" s="618"/>
      <c r="AA58" s="618"/>
      <c r="AB58" s="618"/>
      <c r="AC58" s="618"/>
      <c r="AD58" s="618"/>
      <c r="AE58" s="618"/>
      <c r="AF58" s="618"/>
      <c r="AG58" s="618"/>
      <c r="AH58" s="618"/>
      <c r="AI58" s="618"/>
      <c r="AJ58" s="618"/>
      <c r="AK58" s="618"/>
      <c r="AL58" s="618"/>
      <c r="AM58" s="618"/>
      <c r="AN58" s="618"/>
      <c r="AO58" s="618"/>
      <c r="AP58" s="618"/>
      <c r="AQ58" s="618"/>
      <c r="AR58" s="618"/>
      <c r="AS58" s="618"/>
    </row>
    <row r="59" spans="1:57" x14ac:dyDescent="0.25">
      <c r="A59" s="7"/>
    </row>
    <row r="60" spans="1:57" x14ac:dyDescent="0.25">
      <c r="A60" s="7"/>
    </row>
    <row r="61" spans="1:57" x14ac:dyDescent="0.25">
      <c r="A61" s="7"/>
    </row>
    <row r="62" spans="1:57" x14ac:dyDescent="0.25">
      <c r="A62" s="285"/>
    </row>
    <row r="70" spans="2:45" ht="26.25" customHeight="1" x14ac:dyDescent="0.4">
      <c r="B70" s="618"/>
      <c r="C70" s="618"/>
      <c r="D70" s="618"/>
      <c r="E70" s="618"/>
      <c r="F70" s="618"/>
      <c r="G70" s="618"/>
      <c r="H70" s="618"/>
      <c r="I70" s="618"/>
      <c r="J70" s="618"/>
      <c r="K70" s="618"/>
      <c r="L70" s="618"/>
      <c r="M70" s="618"/>
      <c r="N70" s="618"/>
      <c r="S70" s="618"/>
      <c r="T70" s="618"/>
      <c r="U70" s="618"/>
      <c r="V70" s="618"/>
      <c r="W70" s="618"/>
      <c r="X70" s="618"/>
      <c r="Y70" s="618"/>
      <c r="Z70" s="618"/>
      <c r="AA70" s="618"/>
      <c r="AB70" s="618"/>
      <c r="AC70" s="618"/>
      <c r="AD70" s="618"/>
      <c r="AE70" s="618"/>
      <c r="AF70" s="618"/>
      <c r="AG70" s="618"/>
      <c r="AH70" s="618"/>
      <c r="AI70" s="618"/>
      <c r="AJ70" s="618"/>
      <c r="AK70" s="618"/>
      <c r="AL70" s="618"/>
      <c r="AM70" s="618"/>
      <c r="AN70" s="618"/>
      <c r="AO70" s="618"/>
      <c r="AP70" s="618"/>
      <c r="AQ70" s="618"/>
      <c r="AR70" s="618"/>
      <c r="AS70" s="618"/>
    </row>
  </sheetData>
  <mergeCells count="206">
    <mergeCell ref="A2:C2"/>
    <mergeCell ref="B3:C3"/>
    <mergeCell ref="K3:AH4"/>
    <mergeCell ref="AS5:AT5"/>
    <mergeCell ref="D5:AQ5"/>
    <mergeCell ref="BD10:BE10"/>
    <mergeCell ref="BA10:BC10"/>
    <mergeCell ref="AX10:AY10"/>
    <mergeCell ref="AS10:AT10"/>
    <mergeCell ref="AL10:AL11"/>
    <mergeCell ref="AK10:AK11"/>
    <mergeCell ref="AJ10:AJ11"/>
    <mergeCell ref="AI10:AI11"/>
    <mergeCell ref="AH10:AH11"/>
    <mergeCell ref="AN8:AN11"/>
    <mergeCell ref="AO8:AO11"/>
    <mergeCell ref="AR6:AR11"/>
    <mergeCell ref="AP6:AP11"/>
    <mergeCell ref="AM8:AM11"/>
    <mergeCell ref="AI8:AL9"/>
    <mergeCell ref="AE6:AO6"/>
    <mergeCell ref="AE7:AO7"/>
    <mergeCell ref="Q8:Q11"/>
    <mergeCell ref="R6:R11"/>
    <mergeCell ref="AW1:AW2"/>
    <mergeCell ref="AV1:AV2"/>
    <mergeCell ref="AS2:AT2"/>
    <mergeCell ref="D1:AQ1"/>
    <mergeCell ref="D2:AQ2"/>
    <mergeCell ref="N10:N11"/>
    <mergeCell ref="S10:S11"/>
    <mergeCell ref="T10:T11"/>
    <mergeCell ref="U10:U11"/>
    <mergeCell ref="V10:V11"/>
    <mergeCell ref="AQ6:AQ11"/>
    <mergeCell ref="AE8:AH9"/>
    <mergeCell ref="AG10:AG11"/>
    <mergeCell ref="AF10:AF11"/>
    <mergeCell ref="AD6:AD11"/>
    <mergeCell ref="AE10:AE11"/>
    <mergeCell ref="AC8:AC11"/>
    <mergeCell ref="AB8:AB11"/>
    <mergeCell ref="A6:A11"/>
    <mergeCell ref="B6:B11"/>
    <mergeCell ref="C6:C11"/>
    <mergeCell ref="D6:D11"/>
    <mergeCell ref="E6:E11"/>
    <mergeCell ref="F6:F11"/>
    <mergeCell ref="G10:G11"/>
    <mergeCell ref="H10:H11"/>
    <mergeCell ref="G8:J9"/>
    <mergeCell ref="I10:I11"/>
    <mergeCell ref="J10:J11"/>
    <mergeCell ref="AA8:AA11"/>
    <mergeCell ref="W8:Z9"/>
    <mergeCell ref="Z10:Z11"/>
    <mergeCell ref="W10:W11"/>
    <mergeCell ref="X10:X11"/>
    <mergeCell ref="Y10:Y11"/>
    <mergeCell ref="S6:AC6"/>
    <mergeCell ref="G6:Q6"/>
    <mergeCell ref="G7:Q7"/>
    <mergeCell ref="S7:AC7"/>
    <mergeCell ref="S8:V9"/>
    <mergeCell ref="P8:P11"/>
    <mergeCell ref="O8:O11"/>
    <mergeCell ref="K8:N9"/>
    <mergeCell ref="K10:K11"/>
    <mergeCell ref="L10:L11"/>
    <mergeCell ref="M10:M11"/>
    <mergeCell ref="B70:N70"/>
    <mergeCell ref="S70:AS70"/>
    <mergeCell ref="B58:N58"/>
    <mergeCell ref="S58:AS58"/>
    <mergeCell ref="AI55:AK55"/>
    <mergeCell ref="AI54:AK54"/>
    <mergeCell ref="AI53:AK53"/>
    <mergeCell ref="AI52:AK52"/>
    <mergeCell ref="AI51:AK51"/>
    <mergeCell ref="K55:M55"/>
    <mergeCell ref="K54:M54"/>
    <mergeCell ref="K53:M53"/>
    <mergeCell ref="K52:M52"/>
    <mergeCell ref="K51:M51"/>
    <mergeCell ref="W55:Y55"/>
    <mergeCell ref="W54:Y54"/>
    <mergeCell ref="W53:Y53"/>
    <mergeCell ref="W52:Y52"/>
    <mergeCell ref="W51:Y51"/>
    <mergeCell ref="W50:Y50"/>
    <mergeCell ref="W49:Y49"/>
    <mergeCell ref="W48:Y48"/>
    <mergeCell ref="W47:Y47"/>
    <mergeCell ref="K44:M44"/>
    <mergeCell ref="AI36:AK36"/>
    <mergeCell ref="W44:Y44"/>
    <mergeCell ref="AI50:AK50"/>
    <mergeCell ref="AI49:AK49"/>
    <mergeCell ref="AI48:AK48"/>
    <mergeCell ref="AI47:AK47"/>
    <mergeCell ref="AI46:AK46"/>
    <mergeCell ref="AI45:AK45"/>
    <mergeCell ref="AI44:AK44"/>
    <mergeCell ref="K46:M46"/>
    <mergeCell ref="K45:M45"/>
    <mergeCell ref="K50:M50"/>
    <mergeCell ref="K49:M49"/>
    <mergeCell ref="K48:M48"/>
    <mergeCell ref="K47:M47"/>
    <mergeCell ref="W46:Y46"/>
    <mergeCell ref="W45:Y45"/>
    <mergeCell ref="AI35:AK35"/>
    <mergeCell ref="AI34:AK34"/>
    <mergeCell ref="AI33:AK33"/>
    <mergeCell ref="K43:M43"/>
    <mergeCell ref="K42:M42"/>
    <mergeCell ref="K41:M41"/>
    <mergeCell ref="K40:M40"/>
    <mergeCell ref="K39:M39"/>
    <mergeCell ref="K38:M38"/>
    <mergeCell ref="K37:M37"/>
    <mergeCell ref="K36:M36"/>
    <mergeCell ref="K35:M35"/>
    <mergeCell ref="K34:M34"/>
    <mergeCell ref="K33:M33"/>
    <mergeCell ref="W43:Y43"/>
    <mergeCell ref="AI43:AK43"/>
    <mergeCell ref="AI42:AK42"/>
    <mergeCell ref="AI41:AK41"/>
    <mergeCell ref="AI40:AK40"/>
    <mergeCell ref="AI39:AK39"/>
    <mergeCell ref="AI38:AK38"/>
    <mergeCell ref="AI37:AK37"/>
    <mergeCell ref="K31:M31"/>
    <mergeCell ref="K30:M30"/>
    <mergeCell ref="W42:Y42"/>
    <mergeCell ref="W41:Y41"/>
    <mergeCell ref="W40:Y40"/>
    <mergeCell ref="W39:Y39"/>
    <mergeCell ref="W38:Y38"/>
    <mergeCell ref="W37:Y37"/>
    <mergeCell ref="W36:Y36"/>
    <mergeCell ref="W35:Y35"/>
    <mergeCell ref="W34:Y34"/>
    <mergeCell ref="W33:Y33"/>
    <mergeCell ref="W31:Y31"/>
    <mergeCell ref="W30:Y30"/>
    <mergeCell ref="G32:N32"/>
    <mergeCell ref="AE22:AL22"/>
    <mergeCell ref="AI23:AK23"/>
    <mergeCell ref="AE32:AL32"/>
    <mergeCell ref="S22:Z22"/>
    <mergeCell ref="W26:Y26"/>
    <mergeCell ref="S32:Z32"/>
    <mergeCell ref="W27:Y27"/>
    <mergeCell ref="W23:Y23"/>
    <mergeCell ref="W24:Y24"/>
    <mergeCell ref="W25:Y25"/>
    <mergeCell ref="W29:Y29"/>
    <mergeCell ref="AI25:AK25"/>
    <mergeCell ref="AI26:AK26"/>
    <mergeCell ref="AI27:AK27"/>
    <mergeCell ref="AI28:AK28"/>
    <mergeCell ref="AI29:AK29"/>
    <mergeCell ref="AI30:AK30"/>
    <mergeCell ref="AI31:AK31"/>
    <mergeCell ref="AI24:AK24"/>
    <mergeCell ref="K29:M29"/>
    <mergeCell ref="K28:M28"/>
    <mergeCell ref="G22:N22"/>
    <mergeCell ref="W15:Y15"/>
    <mergeCell ref="W16:Y16"/>
    <mergeCell ref="W17:Y17"/>
    <mergeCell ref="W28:Y28"/>
    <mergeCell ref="W14:Y14"/>
    <mergeCell ref="W13:Y13"/>
    <mergeCell ref="K23:M23"/>
    <mergeCell ref="K24:M24"/>
    <mergeCell ref="K25:M25"/>
    <mergeCell ref="K26:M26"/>
    <mergeCell ref="K27:M27"/>
    <mergeCell ref="W12:Y12"/>
    <mergeCell ref="W18:Y18"/>
    <mergeCell ref="W19:Y19"/>
    <mergeCell ref="W20:Y20"/>
    <mergeCell ref="W21:Y21"/>
    <mergeCell ref="K12:M12"/>
    <mergeCell ref="K15:M15"/>
    <mergeCell ref="K16:M16"/>
    <mergeCell ref="K17:M17"/>
    <mergeCell ref="K18:M18"/>
    <mergeCell ref="K19:M19"/>
    <mergeCell ref="K20:M20"/>
    <mergeCell ref="K21:M21"/>
    <mergeCell ref="K13:M13"/>
    <mergeCell ref="K14:M14"/>
    <mergeCell ref="AI21:AK21"/>
    <mergeCell ref="AI12:AK12"/>
    <mergeCell ref="AI13:AK13"/>
    <mergeCell ref="AI14:AK14"/>
    <mergeCell ref="AI15:AK15"/>
    <mergeCell ref="AI16:AK16"/>
    <mergeCell ref="AI17:AK17"/>
    <mergeCell ref="AI18:AK18"/>
    <mergeCell ref="AI19:AK19"/>
    <mergeCell ref="AI20:AK20"/>
  </mergeCells>
  <conditionalFormatting sqref="AX53:AX55">
    <cfRule type="cellIs" dxfId="9" priority="10" stopIfTrue="1" operator="equal">
      <formula>1</formula>
    </cfRule>
  </conditionalFormatting>
  <conditionalFormatting sqref="AX44:AX52">
    <cfRule type="cellIs" dxfId="8" priority="9" stopIfTrue="1" operator="equal">
      <formula>1</formula>
    </cfRule>
  </conditionalFormatting>
  <conditionalFormatting sqref="AX35:AX43">
    <cfRule type="cellIs" dxfId="7" priority="8" stopIfTrue="1" operator="equal">
      <formula>1</formula>
    </cfRule>
  </conditionalFormatting>
  <conditionalFormatting sqref="AX34">
    <cfRule type="cellIs" dxfId="6" priority="7" stopIfTrue="1" operator="equal">
      <formula>1</formula>
    </cfRule>
  </conditionalFormatting>
  <conditionalFormatting sqref="AX32">
    <cfRule type="cellIs" dxfId="5" priority="6" stopIfTrue="1" operator="equal">
      <formula>1</formula>
    </cfRule>
  </conditionalFormatting>
  <conditionalFormatting sqref="AX33">
    <cfRule type="cellIs" dxfId="4" priority="5" stopIfTrue="1" operator="equal">
      <formula>1</formula>
    </cfRule>
  </conditionalFormatting>
  <conditionalFormatting sqref="AX23:AX31">
    <cfRule type="cellIs" dxfId="3" priority="4" stopIfTrue="1" operator="equal">
      <formula>1</formula>
    </cfRule>
  </conditionalFormatting>
  <conditionalFormatting sqref="AX14:AX20">
    <cfRule type="cellIs" dxfId="2" priority="3" stopIfTrue="1" operator="equal">
      <formula>1</formula>
    </cfRule>
  </conditionalFormatting>
  <conditionalFormatting sqref="AX13">
    <cfRule type="cellIs" dxfId="1" priority="2" stopIfTrue="1" operator="equal">
      <formula>1</formula>
    </cfRule>
  </conditionalFormatting>
  <conditionalFormatting sqref="AX12 AX21:AX22">
    <cfRule type="cellIs" dxfId="0" priority="1" stopIfTrue="1" operator="equal">
      <formula>1</formula>
    </cfRule>
  </conditionalFormatting>
  <pageMargins left="0" right="0" top="0" bottom="0" header="0.51180553436279297" footer="0.51180553436279297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ColWidth="9" defaultRowHeight="12.75" x14ac:dyDescent="0.2"/>
  <sheetData/>
  <pageMargins left="0.70000004768371604" right="0.70000004768371604" top="0.75" bottom="0.75" header="0.51180553436279297" footer="0.51180553436279297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СТР 1 сем</vt:lpstr>
      <vt:lpstr>Арх</vt:lpstr>
      <vt:lpstr>Лист1</vt:lpstr>
      <vt:lpstr>Арх!Excel_BuiltIn_Print_Area</vt:lpstr>
      <vt:lpstr>'СТР 1 сем'!Excel_BuiltIn_Print_Area</vt:lpstr>
      <vt:lpstr>Арх!Область_печати</vt:lpstr>
      <vt:lpstr>'СТР 1 сем'!Область_печати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user</cp:lastModifiedBy>
  <dcterms:created xsi:type="dcterms:W3CDTF">2023-10-05T04:25:21Z</dcterms:created>
  <dcterms:modified xsi:type="dcterms:W3CDTF">2023-10-10T11:01:25Z</dcterms:modified>
</cp:coreProperties>
</file>