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285" activeTab="0"/>
  </bookViews>
  <sheets>
    <sheet name="СТР 1 сем" sheetId="1" r:id="rId1"/>
    <sheet name="Лист1" sheetId="2" r:id="rId2"/>
  </sheets>
  <definedNames>
    <definedName name="_xlfn.BAHTTEXT" hidden="1">#NAME?</definedName>
    <definedName name="_xlnm.Print_Area" localSheetId="0">'СТР 1 сем'!$A$1:$AP$110</definedName>
  </definedNames>
  <calcPr fullCalcOnLoad="1"/>
</workbook>
</file>

<file path=xl/sharedStrings.xml><?xml version="1.0" encoding="utf-8"?>
<sst xmlns="http://schemas.openxmlformats.org/spreadsheetml/2006/main" count="774" uniqueCount="189">
  <si>
    <t>ИНОСТРАННЫЙ ЯЗЫК</t>
  </si>
  <si>
    <t>РОДНОЙ ЯЗЫК</t>
  </si>
  <si>
    <t>МАТЕМАТИКА</t>
  </si>
  <si>
    <t>ФИЗИКА</t>
  </si>
  <si>
    <t>курс</t>
  </si>
  <si>
    <t>группа</t>
  </si>
  <si>
    <t>контрольные мероприятия</t>
  </si>
  <si>
    <t>дата</t>
  </si>
  <si>
    <t>ауд</t>
  </si>
  <si>
    <t>РАСПИСАНИЕ</t>
  </si>
  <si>
    <t>1_2</t>
  </si>
  <si>
    <t>2_3</t>
  </si>
  <si>
    <t>Форма итогового контроля</t>
  </si>
  <si>
    <t>зачет</t>
  </si>
  <si>
    <t>экзамен</t>
  </si>
  <si>
    <t>часы</t>
  </si>
  <si>
    <t>1 рейт</t>
  </si>
  <si>
    <t>2 рейт</t>
  </si>
  <si>
    <t>3 рейт</t>
  </si>
  <si>
    <t>*</t>
  </si>
  <si>
    <t>шаг</t>
  </si>
  <si>
    <t>рейтинг</t>
  </si>
  <si>
    <t>пара</t>
  </si>
  <si>
    <t>колокв</t>
  </si>
  <si>
    <t>тест</t>
  </si>
  <si>
    <t>бал</t>
  </si>
  <si>
    <t>час</t>
  </si>
  <si>
    <t>комп кл</t>
  </si>
  <si>
    <t>пг-время</t>
  </si>
  <si>
    <t>коллоквиум</t>
  </si>
  <si>
    <t>тестирование</t>
  </si>
  <si>
    <t>текущий контроль (л/р…к/р)</t>
  </si>
  <si>
    <t>Посещение</t>
  </si>
  <si>
    <t>всего</t>
  </si>
  <si>
    <t>итого</t>
  </si>
  <si>
    <t>107</t>
  </si>
  <si>
    <t>111</t>
  </si>
  <si>
    <t>ХИМИЯ</t>
  </si>
  <si>
    <t>ПРАВОВЕДЕНИЕ</t>
  </si>
  <si>
    <t>СТРОИТЕЛЬНАЯ МЕХАНИКА</t>
  </si>
  <si>
    <t>ИНЖЕНЕРНАЯ И КОМПЬЮТЕРНАЯ ГРАФИКА</t>
  </si>
  <si>
    <t xml:space="preserve">ФИЛОСОФИЯ </t>
  </si>
  <si>
    <t>107,111</t>
  </si>
  <si>
    <t>шаг тест</t>
  </si>
  <si>
    <t>15,00-17,00</t>
  </si>
  <si>
    <t>9,00-11,00</t>
  </si>
  <si>
    <t>11,00-13,00</t>
  </si>
  <si>
    <t>конец 4 к</t>
  </si>
  <si>
    <t>ОРГАНИЗАЦИЯ, ПЛАНИРОВАНИЕ И УПРАВЛЕНИЕ В СТРОИТЕЛЬСТВЕ</t>
  </si>
  <si>
    <t>УТВЕРЖДАЮ</t>
  </si>
  <si>
    <t>ИНОСТРАННЫЙ ЯЗЫК В ПРОФЕССИНАЛЬНОЙ СФЕРЕ</t>
  </si>
  <si>
    <t>СТРОИТЕЛЬНЫЕ МАТЕРИАЛЫ</t>
  </si>
  <si>
    <t xml:space="preserve"> 1-2</t>
  </si>
  <si>
    <t xml:space="preserve"> 5-6</t>
  </si>
  <si>
    <t xml:space="preserve"> 3-4</t>
  </si>
  <si>
    <t>Самостотельная работа, реферат, тестирование</t>
  </si>
  <si>
    <t xml:space="preserve">БАЛЛЬНО-РЕЙТИНГОВЫХ КОНТРОЛЬНЫХ МЕРОПРИЯТИЙ </t>
  </si>
  <si>
    <t>ФИЗИЧЕСКАЯ КУЛЬТУРА И СПОРТ</t>
  </si>
  <si>
    <t>№ п/п</t>
  </si>
  <si>
    <t>год обучения</t>
  </si>
  <si>
    <t>Самостоятельная работа, реферат, тестирование</t>
  </si>
  <si>
    <t>Самостоятельная работа, рефереат, тестирование</t>
  </si>
  <si>
    <t>балл</t>
  </si>
  <si>
    <t>ауд.</t>
  </si>
  <si>
    <t>ФИО                               преподавателя</t>
  </si>
  <si>
    <t>УПРАВЛЕНИЕ ПРОЕКТАМИ В СТРОИТЕЛЬСТВЕ</t>
  </si>
  <si>
    <t>ОБСЛЕДОВАНИЕ И ИСПЫТАНИЕ ЗДАНИЙ И СООРУЖЕНИЙ</t>
  </si>
  <si>
    <t>ДИНАМИКА, УСТОЙЧИВОСТЬ И СЕЙСМИЧНОСТЬ ЗДАНИЙ И СООРУЖЕНИЙ</t>
  </si>
  <si>
    <r>
      <t xml:space="preserve">                                                </t>
    </r>
    <r>
      <rPr>
        <b/>
        <sz val="20"/>
        <color indexed="56"/>
        <rFont val="Arial Cyr"/>
        <family val="0"/>
      </rPr>
      <t xml:space="preserve">     Направление подготовки    08.04.01  Строительство </t>
    </r>
  </si>
  <si>
    <t xml:space="preserve">НАИМЕНОВАНИЕ  ДИСЦИПЛИНЫ </t>
  </si>
  <si>
    <t xml:space="preserve">Направление подготовки   08.03.01  Строительство </t>
  </si>
  <si>
    <t>Иные формы контроля</t>
  </si>
  <si>
    <t>доц. Кяров А.А.</t>
  </si>
  <si>
    <t>ст.пр. Шогенова Ф.М.</t>
  </si>
  <si>
    <t>доц. Шогенова М.М.</t>
  </si>
  <si>
    <t>доц. Хуранов В.Х.</t>
  </si>
  <si>
    <t>ст.пр.Ципинов А.С.</t>
  </si>
  <si>
    <t>доц. Жугов А.А.</t>
  </si>
  <si>
    <t>ст.пр. Журтов А.В.</t>
  </si>
  <si>
    <t>доц. Кумыков М.З.</t>
  </si>
  <si>
    <t>доц. Джанкулаев А.Я.</t>
  </si>
  <si>
    <t>доц. Шогенов О.М.</t>
  </si>
  <si>
    <t>проф. Хежев А.А.</t>
  </si>
  <si>
    <t>доц. Лихов З.Р.</t>
  </si>
  <si>
    <t>доц. Казиев А.М.</t>
  </si>
  <si>
    <t>доц. Гукетлов А.М.</t>
  </si>
  <si>
    <t>ст.пр. Ципинов А.С.</t>
  </si>
  <si>
    <t>доц. Шебзухова М.А.</t>
  </si>
  <si>
    <t>ст.пр. Барагунова Л.А</t>
  </si>
  <si>
    <t>ФИО                                    преподавателя</t>
  </si>
  <si>
    <t>1 контрольная точка</t>
  </si>
  <si>
    <t>2 контрольная точка</t>
  </si>
  <si>
    <t>3 контрольная точка</t>
  </si>
  <si>
    <t>НАУЧНО-ИССЛЕДОВАТЕЛЬСКАЯ РАБОТА</t>
  </si>
  <si>
    <t>диф.зачет</t>
  </si>
  <si>
    <t>доц. Гукетлов Х.М.</t>
  </si>
  <si>
    <t>МАТЕРИАЛЫ И ИЗДЕЛИЯ ИЗ ТЕХНОГЕННОГО И ВТОРИЧНОГО СЫРЬЯ</t>
  </si>
  <si>
    <t>ст. преп. Журтов А.В.</t>
  </si>
  <si>
    <t>диф. зачет</t>
  </si>
  <si>
    <t>ИНОСТРАННЫЙ ЯЗЫК В ПРОФЕССИОНАЛЬНОЙ ДЕЯТЕЛЬНОСТИ (продвинутый уровень)</t>
  </si>
  <si>
    <t xml:space="preserve"> ИСТОРИЯ  (история России, всеобщая история)</t>
  </si>
  <si>
    <t>МЕХАНИКА ЖИДКОСТИ И ГАЗА</t>
  </si>
  <si>
    <t>ОРГАНИЗАЦИЯ ПРОЕКТНО-ИЗЫСКАТЕЛЬНОЙ ДЕЯТЕЛЬНОСТИ</t>
  </si>
  <si>
    <t>ОСНОВЫ НАУЧНЫХ ИССЛЕДОВАНИЙ</t>
  </si>
  <si>
    <t>ТЕОРИЯ РАСЧЕТА И ПРОЕКТИРОВАНИЯ</t>
  </si>
  <si>
    <t>доц.Шогенов О.М.</t>
  </si>
  <si>
    <t>УПРАВЛЕНИЕ СТРОИТЕЛЬНОЙ ОРГАНИЗАЦИЕЙ</t>
  </si>
  <si>
    <t xml:space="preserve">доц. Кумыков М.З.   </t>
  </si>
  <si>
    <t>ЭЛЕКТИВНЫЕ ДИСЦИПЛИНЫ ПО ФИЗИЧЕСКОЙ КУЛЬТУРЕ И СПОРТУ</t>
  </si>
  <si>
    <t>ОСНОВЫ ТЕХНИЧЕСКОЙ МЕХАНИКИ</t>
  </si>
  <si>
    <t>ОСНОВЫ ГЕОТЕХНИКИ</t>
  </si>
  <si>
    <t>ИНФОМАЦИОННЫЕ ТЕХНОЛОГИИ</t>
  </si>
  <si>
    <t xml:space="preserve"> ИНФОРМАЦИОННЫЕ ТЕХНОЛОГИИ В АРХИТЕКТУРЕ   </t>
  </si>
  <si>
    <t xml:space="preserve">  доц. Гукетлов Х.М.   </t>
  </si>
  <si>
    <t xml:space="preserve">ОСНОВЫ АРХИТЕКТУРЫ </t>
  </si>
  <si>
    <t>ОСНОВЫ ВОДОСНАБЖЕНИЯ И ВОДООТВЕДЕНИЯ</t>
  </si>
  <si>
    <t xml:space="preserve">асс. Карданов А.А. </t>
  </si>
  <si>
    <t xml:space="preserve">СОЦИАЛЬНАЯ АДАПТАЦИЯ ЛИЦ С ОГРАНИЧЕННЫМИ ВОЗМОЖНОСТЯМИ В УСЛОВИЯХ ПРОФЕССИОНАЛЬНОЙ ДЕЯТЕЛЬНОСТИ    </t>
  </si>
  <si>
    <t xml:space="preserve">ЧИСЛЕННЫЕ МЕТОДЫ РЕШЕНИЯ ЗАДАЧ В СТРОИТЕЛЬСТВЕ  </t>
  </si>
  <si>
    <t>доц. Паштов Т.Ю.</t>
  </si>
  <si>
    <t xml:space="preserve"> ст.пр.: Данкеева Е.В, Киржинов М.М, Черкесов Т.Ю. Биттиров Р.М</t>
  </si>
  <si>
    <t>ст.пр.: Абазов З.В, Ачиева Н.Е, Гашаева К.Б, Данкеева Е.В, Жероков З.А, Караев А.Ш, Киржинов М.М, Фиапшев И.А</t>
  </si>
  <si>
    <t xml:space="preserve"> ст.пр.: Абазов З.В. Ачиева Н.Е, Биттиров Р.М, Данкеева Е.В, Жероков З.А, Фиапшев И.А</t>
  </si>
  <si>
    <t>ст.пр.: Абазов З.В. Ачиева Н.Е, Биттиров Р.М, Данкеева Е.В, Жероков З.А, Фиапшев И.А</t>
  </si>
  <si>
    <t>201                                       206                                                    204</t>
  </si>
  <si>
    <t xml:space="preserve"> </t>
  </si>
  <si>
    <t>диф. зачет +к.р.</t>
  </si>
  <si>
    <t>зачет+к.р.</t>
  </si>
  <si>
    <t>экзамен +к.п.</t>
  </si>
  <si>
    <t>КОНСТРУКЦИИ ИЗ ДЕРЕВА И ПЛАСТМАСС</t>
  </si>
  <si>
    <t>МЕТАЛЛИЧЕСКИЕ КОНСТРУКЦИИ, ВКЛЮЧАЯ СВАРКУ</t>
  </si>
  <si>
    <t>ЖЕЛЕЗОБЕТОННЫЕ И КАМЕННЫЕ КОНСТРУКЦИИ</t>
  </si>
  <si>
    <t xml:space="preserve">СТРОИТЕЛЬНЫЙ КОНТРОЛЬ И ТЕХНИЧЕСКИЙ НАДЗОР </t>
  </si>
  <si>
    <t xml:space="preserve">ПРОЕКТИРОВАНИЕ НЕСУЩИХ СИСТЕМ ЗДАНИЙ И СООРУЖЕНИЙ   </t>
  </si>
  <si>
    <t>экзамен +к.р.</t>
  </si>
  <si>
    <t xml:space="preserve">ПРОЕКТИРОВАНИЕ ЖЕЛЕЗОБЕТОННЫХ КОНСТРУКЦИИ   </t>
  </si>
  <si>
    <t>Директор  ИАСиД   ______________ Т.А. Хежев</t>
  </si>
  <si>
    <t>Зам. директора по УР ИАСиД _____________  М.М. Шогенова</t>
  </si>
  <si>
    <t>Руководитель ОПОП _____________ Т.А. Хежев</t>
  </si>
  <si>
    <t xml:space="preserve">доц. Шугушева Дж.Х.                                  доц. Мизиев А.Х.                     ст.пр.  Макитова Т.Т. </t>
  </si>
  <si>
    <t xml:space="preserve"> доц. Кожемов А.А.              </t>
  </si>
  <si>
    <t>проф. Апажева Е.Х.</t>
  </si>
  <si>
    <t>доц. Мукова М.Н.                                                           ст. пр. Созаева А.А.                          ст.пр.Ткаченко С.А.</t>
  </si>
  <si>
    <t>ст.преп. Бижева А.П.</t>
  </si>
  <si>
    <t>АРХИТЕКТУРА ЗДАНИЙ И СООРУЖЕНИЙ</t>
  </si>
  <si>
    <t>БЕЗОПАСНОСТЬ ЖИЗНЕДЕЯТЕЛЬНОСТИ</t>
  </si>
  <si>
    <t xml:space="preserve"> МЕТРОЛОГИЯ, СТАНДАРТИЗАЦИЯ, СЕРТИФИКАЦИЯ И  УПРАВЛЕНИЕ КАЧЕСТВОМ</t>
  </si>
  <si>
    <t>ОСНОВЫ ФИНАНСОВОЙ ГРАМОТНОСТИ</t>
  </si>
  <si>
    <t xml:space="preserve">ст.преп. Жирова С.А. </t>
  </si>
  <si>
    <t>зачет  + курс. раб</t>
  </si>
  <si>
    <t>ТЕХНОЛОГИИ  СТРОИТЕЛЬНЫХ ПРОЦЕССОВ</t>
  </si>
  <si>
    <t xml:space="preserve">                      «_____»____________ 2021 г.</t>
  </si>
  <si>
    <t>ЗА I ПОЛУГОДИЕ 2021- 2022  УЧЕБНОГО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ИНСТИТУТ АРХИТЕКТУРЫ, СТРОИТЕЛЬСТВА И ДИЗАЙНА</t>
  </si>
  <si>
    <t>212    112          206</t>
  </si>
  <si>
    <t>ст. пр. Бжеумихова  О.И.</t>
  </si>
  <si>
    <t>3.10.2021-5.10.2021</t>
  </si>
  <si>
    <t>8.11.2021-10.11.2021</t>
  </si>
  <si>
    <t>21.12.2021-23.12.2021</t>
  </si>
  <si>
    <t>12.10 Вт   10.45-12.20       (сдача нормативов)  ФСК</t>
  </si>
  <si>
    <t>16.11 Вт      10.45-12.20       (сдача нормативов)  ФСК</t>
  </si>
  <si>
    <t>32      33          112</t>
  </si>
  <si>
    <t>11.10 Пн    13.00-14.35      (сдача нормативов)  ФСК</t>
  </si>
  <si>
    <t>15.11  Пн    13.00-14.35      (сдача нормативов)  ФСК</t>
  </si>
  <si>
    <t xml:space="preserve">26.12  Пн   13.00-14.35      (сдача нормативов)  ФСК     </t>
  </si>
  <si>
    <t>ст. преп. Кертбиева М.А.</t>
  </si>
  <si>
    <t>30.09 Чт    13.00-14.35    (сдача нормативов) ФСК</t>
  </si>
  <si>
    <t>28.10 Чт    13.00-14.35    (сдача нормативов) ФСК</t>
  </si>
  <si>
    <t>2.12 Чт    13.00-14.35    (сдача нормативов) ФСК</t>
  </si>
  <si>
    <t>28.09.2021-30.09.2021</t>
  </si>
  <si>
    <t>1.11.2021-3.11.2021</t>
  </si>
  <si>
    <t>07.12.2021-9.12.2021</t>
  </si>
  <si>
    <t>24.11.2021-26.11.2021</t>
  </si>
  <si>
    <t>асс. Кажаров А.В.</t>
  </si>
  <si>
    <t xml:space="preserve">ст. преп. Абазова И.Х.,           ст.преп. Созаева А.В.,      ст. преп.   Ткаченко С.А.  </t>
  </si>
  <si>
    <t>201      112   204</t>
  </si>
  <si>
    <t xml:space="preserve">проф.: Хежев А.А.,                           доц.:Гукетлов Х.М.,  Лихов З.Р. </t>
  </si>
  <si>
    <t xml:space="preserve">04.10 Пн    13.00 -16.20    </t>
  </si>
  <si>
    <t xml:space="preserve">20.12   Пн    13.00 -16.20    </t>
  </si>
  <si>
    <t xml:space="preserve">7.10 Чт.                    13.00 -16.20     </t>
  </si>
  <si>
    <t xml:space="preserve">15.11 Пн    13.00 -16.20    </t>
  </si>
  <si>
    <t xml:space="preserve">18.11 Чт.                    13.00 -16.20   </t>
  </si>
  <si>
    <t xml:space="preserve">23.12    Чт.                    13.00 -16.20   </t>
  </si>
  <si>
    <t xml:space="preserve">доц.  Мукова М.Н., доц. </t>
  </si>
  <si>
    <t>диф. Зачет</t>
  </si>
  <si>
    <t xml:space="preserve">  ст. пр. Бориева М.К.                                                   ст. пр. Созаева А.А.                          ст.пр.Ткаченко С.А.</t>
  </si>
  <si>
    <t>экзамен+ к.р</t>
  </si>
  <si>
    <t>зачет+к.п.</t>
  </si>
  <si>
    <t>21.12 Вт      10.45-12.20       (сдача нормативов)  ФСК</t>
  </si>
  <si>
    <t xml:space="preserve">27.12  Пн    13.00-14.35      (сдача нормативов)  ФСК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</si>
</sst>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d\ mmm"/>
    <numFmt numFmtId="176" formatCode="mmmmm\-yy"/>
    <numFmt numFmtId="177" formatCode="mmm/yyyy"/>
    <numFmt numFmtId="178" formatCode="dd/mmm\,ddd"/>
    <numFmt numFmtId="179" formatCode="dd/mmm/yyyy"/>
    <numFmt numFmtId="180" formatCode="[$-FC19]d\ mmmm\ yyyy\ &quot;г.&quot;"/>
    <numFmt numFmtId="181" formatCode="[$€-2]\ ###,000_);[Red]\([$€-2]\ ###,000\)"/>
    <numFmt numFmtId="182" formatCode="h:mm;@"/>
  </numFmts>
  <fonts count="133">
    <font>
      <sz val="10"/>
      <name val="Arial Cyr"/>
      <family val="0"/>
    </font>
    <font>
      <b/>
      <sz val="16"/>
      <color indexed="12"/>
      <name val="Times New Roman CYR"/>
      <family val="1"/>
    </font>
    <font>
      <b/>
      <sz val="16"/>
      <color indexed="10"/>
      <name val="Times New Roman Cyr"/>
      <family val="1"/>
    </font>
    <font>
      <sz val="14"/>
      <name val="Arial Cyr"/>
      <family val="2"/>
    </font>
    <font>
      <sz val="16"/>
      <name val="Arial Cyr"/>
      <family val="2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2"/>
    </font>
    <font>
      <b/>
      <sz val="12"/>
      <color indexed="10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sz val="20"/>
      <color indexed="10"/>
      <name val="Arial Cyr"/>
      <family val="0"/>
    </font>
    <font>
      <sz val="8"/>
      <name val="Times New Roman"/>
      <family val="1"/>
    </font>
    <font>
      <b/>
      <sz val="10"/>
      <name val="Arial Cyr"/>
      <family val="0"/>
    </font>
    <font>
      <sz val="8"/>
      <color indexed="10"/>
      <name val="Times New Roman"/>
      <family val="1"/>
    </font>
    <font>
      <sz val="14"/>
      <color indexed="10"/>
      <name val="Arial Cyr"/>
      <family val="0"/>
    </font>
    <font>
      <sz val="10"/>
      <color indexed="10"/>
      <name val="Times New Roman"/>
      <family val="1"/>
    </font>
    <font>
      <sz val="12"/>
      <color indexed="10"/>
      <name val="Arial Cyr"/>
      <family val="2"/>
    </font>
    <font>
      <sz val="12"/>
      <color indexed="12"/>
      <name val="Arial Cyr"/>
      <family val="2"/>
    </font>
    <font>
      <b/>
      <sz val="10"/>
      <color indexed="10"/>
      <name val="Arial Cyr"/>
      <family val="0"/>
    </font>
    <font>
      <b/>
      <sz val="11"/>
      <color indexed="10"/>
      <name val="Arial Cyr"/>
      <family val="0"/>
    </font>
    <font>
      <sz val="10"/>
      <color indexed="10"/>
      <name val="Arial Cyr"/>
      <family val="2"/>
    </font>
    <font>
      <b/>
      <sz val="14"/>
      <color indexed="10"/>
      <name val="Arial Cyr"/>
      <family val="0"/>
    </font>
    <font>
      <b/>
      <sz val="12"/>
      <color indexed="17"/>
      <name val="Arial Cyr"/>
      <family val="0"/>
    </font>
    <font>
      <b/>
      <sz val="10"/>
      <color indexed="17"/>
      <name val="Arial Cyr"/>
      <family val="0"/>
    </font>
    <font>
      <b/>
      <sz val="11"/>
      <color indexed="17"/>
      <name val="Arial Cyr"/>
      <family val="0"/>
    </font>
    <font>
      <sz val="12"/>
      <color indexed="17"/>
      <name val="Arial Cyr"/>
      <family val="2"/>
    </font>
    <font>
      <sz val="10"/>
      <color indexed="17"/>
      <name val="Arial Cyr"/>
      <family val="2"/>
    </font>
    <font>
      <sz val="14"/>
      <color indexed="17"/>
      <name val="Arial Cyr"/>
      <family val="2"/>
    </font>
    <font>
      <b/>
      <sz val="14"/>
      <color indexed="17"/>
      <name val="Arial Cyr"/>
      <family val="0"/>
    </font>
    <font>
      <b/>
      <sz val="18"/>
      <color indexed="60"/>
      <name val="Arial Cyr"/>
      <family val="0"/>
    </font>
    <font>
      <b/>
      <sz val="14"/>
      <color indexed="60"/>
      <name val="Arial Cyr"/>
      <family val="0"/>
    </font>
    <font>
      <b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sz val="11"/>
      <color indexed="12"/>
      <name val="Arial Cyr"/>
      <family val="0"/>
    </font>
    <font>
      <sz val="10"/>
      <color indexed="12"/>
      <name val="Arial Cyr"/>
      <family val="2"/>
    </font>
    <font>
      <sz val="8"/>
      <color indexed="12"/>
      <name val="Times New Roman"/>
      <family val="1"/>
    </font>
    <font>
      <sz val="14"/>
      <color indexed="12"/>
      <name val="Arial Cyr"/>
      <family val="2"/>
    </font>
    <font>
      <b/>
      <sz val="14"/>
      <color indexed="12"/>
      <name val="Arial Cyr"/>
      <family val="0"/>
    </font>
    <font>
      <b/>
      <sz val="14"/>
      <color indexed="18"/>
      <name val="Arial Cyr"/>
      <family val="2"/>
    </font>
    <font>
      <b/>
      <sz val="48"/>
      <color indexed="10"/>
      <name val="Arial Cyr"/>
      <family val="2"/>
    </font>
    <font>
      <b/>
      <sz val="26"/>
      <color indexed="10"/>
      <name val="Arial Cyr"/>
      <family val="2"/>
    </font>
    <font>
      <b/>
      <sz val="26"/>
      <color indexed="16"/>
      <name val="Arial Cyr"/>
      <family val="0"/>
    </font>
    <font>
      <sz val="10"/>
      <name val="Times New Roman"/>
      <family val="1"/>
    </font>
    <font>
      <b/>
      <sz val="24"/>
      <color indexed="2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63"/>
      <name val="Arial"/>
      <family val="2"/>
    </font>
    <font>
      <b/>
      <sz val="26"/>
      <color indexed="15"/>
      <name val="Arial Cyr"/>
      <family val="0"/>
    </font>
    <font>
      <sz val="14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b/>
      <sz val="20"/>
      <color indexed="15"/>
      <name val="Arial Cyr"/>
      <family val="0"/>
    </font>
    <font>
      <b/>
      <sz val="20"/>
      <color indexed="56"/>
      <name val="Arial Cyr"/>
      <family val="0"/>
    </font>
    <font>
      <b/>
      <sz val="16"/>
      <color indexed="63"/>
      <name val="Times New Roman"/>
      <family val="1"/>
    </font>
    <font>
      <sz val="14"/>
      <color indexed="16"/>
      <name val="Times New Roman"/>
      <family val="1"/>
    </font>
    <font>
      <b/>
      <sz val="14"/>
      <color indexed="60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18"/>
      <name val="Times New Roman"/>
      <family val="1"/>
    </font>
    <font>
      <b/>
      <sz val="16"/>
      <color indexed="18"/>
      <name val="Arial Cyr"/>
      <family val="2"/>
    </font>
    <font>
      <b/>
      <sz val="14"/>
      <color indexed="63"/>
      <name val="Times New Roman"/>
      <family val="1"/>
    </font>
    <font>
      <b/>
      <sz val="22"/>
      <color indexed="63"/>
      <name val="Times New Roman"/>
      <family val="1"/>
    </font>
    <font>
      <b/>
      <sz val="14"/>
      <name val="Times New Roman"/>
      <family val="1"/>
    </font>
    <font>
      <b/>
      <sz val="18"/>
      <color indexed="18"/>
      <name val="Times New Roman"/>
      <family val="1"/>
    </font>
    <font>
      <b/>
      <sz val="16"/>
      <color indexed="18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8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b/>
      <sz val="13"/>
      <color indexed="60"/>
      <name val="Times New Roman"/>
      <family val="1"/>
    </font>
    <font>
      <b/>
      <sz val="12"/>
      <color indexed="16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3"/>
      <color indexed="16"/>
      <name val="Times New Roman"/>
      <family val="1"/>
    </font>
    <font>
      <b/>
      <sz val="10"/>
      <color indexed="60"/>
      <name val="Times New Roman"/>
      <family val="1"/>
    </font>
    <font>
      <sz val="16"/>
      <color indexed="12"/>
      <name val="Arial Cyr"/>
      <family val="2"/>
    </font>
    <font>
      <b/>
      <sz val="13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theme="5" tint="-0.24997000396251678"/>
      <name val="Times New Roman"/>
      <family val="1"/>
    </font>
    <font>
      <b/>
      <sz val="12"/>
      <color theme="5" tint="-0.24997000396251678"/>
      <name val="Times New Roman"/>
      <family val="1"/>
    </font>
    <font>
      <b/>
      <sz val="13"/>
      <color theme="5" tint="-0.24997000396251678"/>
      <name val="Times New Roman"/>
      <family val="1"/>
    </font>
    <font>
      <b/>
      <sz val="12"/>
      <color theme="5" tint="-0.4999699890613556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 Cyr"/>
      <family val="2"/>
    </font>
    <font>
      <b/>
      <sz val="13"/>
      <color rgb="FF800000"/>
      <name val="Times New Roman"/>
      <family val="1"/>
    </font>
    <font>
      <b/>
      <sz val="10"/>
      <color theme="5" tint="-0.24997000396251678"/>
      <name val="Times New Roman"/>
      <family val="1"/>
    </font>
    <font>
      <sz val="12"/>
      <color rgb="FF0000FF"/>
      <name val="Arial Cyr"/>
      <family val="2"/>
    </font>
    <font>
      <sz val="14"/>
      <color rgb="FF0000FF"/>
      <name val="Arial Cyr"/>
      <family val="2"/>
    </font>
    <font>
      <b/>
      <sz val="14"/>
      <color rgb="FF0000FF"/>
      <name val="Arial Cyr"/>
      <family val="2"/>
    </font>
    <font>
      <sz val="16"/>
      <color rgb="FF0000FF"/>
      <name val="Arial Cyr"/>
      <family val="2"/>
    </font>
    <font>
      <sz val="14"/>
      <color rgb="FFFF0000"/>
      <name val="Arial Cyr"/>
      <family val="2"/>
    </font>
    <font>
      <b/>
      <sz val="14"/>
      <color rgb="FFFF0000"/>
      <name val="Arial Cyr"/>
      <family val="2"/>
    </font>
    <font>
      <sz val="12"/>
      <color rgb="FFFF0000"/>
      <name val="Arial Cyr"/>
      <family val="2"/>
    </font>
    <font>
      <b/>
      <sz val="13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800000"/>
      <name val="Times New Roman"/>
      <family val="1"/>
    </font>
    <font>
      <sz val="10"/>
      <color rgb="FF0000FF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1" applyNumberFormat="0" applyAlignment="0" applyProtection="0"/>
    <xf numFmtId="0" fontId="47" fillId="27" borderId="2" applyNumberFormat="0" applyAlignment="0" applyProtection="0"/>
    <xf numFmtId="0" fontId="99" fillId="28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6" applyNumberFormat="0" applyFill="0" applyAlignment="0" applyProtection="0"/>
    <xf numFmtId="0" fontId="104" fillId="29" borderId="7" applyNumberFormat="0" applyAlignment="0" applyProtection="0"/>
    <xf numFmtId="0" fontId="105" fillId="0" borderId="0" applyNumberFormat="0" applyFill="0" applyBorder="0" applyAlignment="0" applyProtection="0"/>
    <xf numFmtId="0" fontId="106" fillId="30" borderId="0" applyNumberFormat="0" applyBorder="0" applyAlignment="0" applyProtection="0"/>
    <xf numFmtId="0" fontId="96" fillId="0" borderId="0">
      <alignment/>
      <protection/>
    </xf>
    <xf numFmtId="0" fontId="46" fillId="0" borderId="0" applyNumberFormat="0" applyFill="0" applyBorder="0" applyAlignment="0" applyProtection="0"/>
    <xf numFmtId="0" fontId="107" fillId="31" borderId="0" applyNumberFormat="0" applyBorder="0" applyAlignment="0" applyProtection="0"/>
    <xf numFmtId="0" fontId="10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109" fillId="0" borderId="9" applyNumberFormat="0" applyFill="0" applyAlignment="0" applyProtection="0"/>
    <xf numFmtId="0" fontId="44" fillId="33" borderId="10" applyBorder="0">
      <alignment horizontal="center"/>
      <protection/>
    </xf>
    <xf numFmtId="0" fontId="110" fillId="0" borderId="0" applyNumberFormat="0" applyFill="0" applyBorder="0" applyAlignment="0" applyProtection="0"/>
    <xf numFmtId="0" fontId="9" fillId="33" borderId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1" fillId="34" borderId="0" applyNumberFormat="0" applyBorder="0" applyAlignment="0" applyProtection="0"/>
  </cellStyleXfs>
  <cellXfs count="55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7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0" fontId="0" fillId="0" borderId="13" xfId="0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0" fillId="0" borderId="14" xfId="0" applyFont="1" applyFill="1" applyBorder="1" applyAlignment="1">
      <alignment vertical="center"/>
    </xf>
    <xf numFmtId="0" fontId="0" fillId="0" borderId="14" xfId="0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0" fillId="0" borderId="11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14" fillId="0" borderId="14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178" fontId="17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178" fontId="17" fillId="0" borderId="11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178" fontId="26" fillId="0" borderId="14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78" fontId="18" fillId="0" borderId="14" xfId="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 wrapText="1"/>
    </xf>
    <xf numFmtId="178" fontId="18" fillId="0" borderId="11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178" fontId="17" fillId="0" borderId="13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15" fillId="0" borderId="11" xfId="0" applyFont="1" applyBorder="1" applyAlignment="1">
      <alignment/>
    </xf>
    <xf numFmtId="49" fontId="14" fillId="0" borderId="11" xfId="0" applyNumberFormat="1" applyFont="1" applyFill="1" applyBorder="1" applyAlignment="1">
      <alignment horizontal="center" vertical="center" wrapText="1"/>
    </xf>
    <xf numFmtId="0" fontId="49" fillId="0" borderId="1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50" fillId="0" borderId="14" xfId="0" applyNumberFormat="1" applyFont="1" applyFill="1" applyBorder="1" applyAlignment="1">
      <alignment horizontal="center" vertical="center" wrapText="1"/>
    </xf>
    <xf numFmtId="178" fontId="18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12" fillId="0" borderId="17" xfId="0" applyNumberFormat="1" applyFont="1" applyFill="1" applyBorder="1" applyAlignment="1">
      <alignment horizontal="center" vertical="center" wrapText="1"/>
    </xf>
    <xf numFmtId="0" fontId="49" fillId="0" borderId="17" xfId="0" applyNumberFormat="1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/>
    </xf>
    <xf numFmtId="0" fontId="3" fillId="0" borderId="16" xfId="0" applyFont="1" applyBorder="1" applyAlignment="1">
      <alignment/>
    </xf>
    <xf numFmtId="0" fontId="112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/>
    </xf>
    <xf numFmtId="16" fontId="27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178" fontId="26" fillId="0" borderId="0" xfId="0" applyNumberFormat="1" applyFont="1" applyFill="1" applyBorder="1" applyAlignment="1">
      <alignment horizontal="center" vertical="center"/>
    </xf>
    <xf numFmtId="16" fontId="27" fillId="0" borderId="12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8" fontId="17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8" fontId="26" fillId="0" borderId="11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16" fontId="27" fillId="0" borderId="14" xfId="0" applyNumberFormat="1" applyFont="1" applyFill="1" applyBorder="1" applyAlignment="1">
      <alignment horizontal="center" vertical="center" wrapText="1"/>
    </xf>
    <xf numFmtId="0" fontId="113" fillId="0" borderId="14" xfId="0" applyFont="1" applyFill="1" applyBorder="1" applyAlignment="1">
      <alignment horizontal="center" vertical="center"/>
    </xf>
    <xf numFmtId="0" fontId="114" fillId="0" borderId="11" xfId="0" applyFont="1" applyFill="1" applyBorder="1" applyAlignment="1">
      <alignment horizontal="left" vertical="center" wrapText="1"/>
    </xf>
    <xf numFmtId="0" fontId="114" fillId="0" borderId="13" xfId="0" applyFont="1" applyFill="1" applyBorder="1" applyAlignment="1">
      <alignment horizontal="left" vertical="center" wrapText="1"/>
    </xf>
    <xf numFmtId="0" fontId="113" fillId="0" borderId="12" xfId="0" applyFont="1" applyFill="1" applyBorder="1" applyAlignment="1">
      <alignment horizontal="left" vertical="center" wrapText="1"/>
    </xf>
    <xf numFmtId="0" fontId="113" fillId="0" borderId="11" xfId="0" applyFont="1" applyFill="1" applyBorder="1" applyAlignment="1">
      <alignment horizontal="left" vertical="center" wrapText="1"/>
    </xf>
    <xf numFmtId="0" fontId="113" fillId="0" borderId="12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113" fillId="0" borderId="14" xfId="0" applyFont="1" applyFill="1" applyBorder="1" applyAlignment="1">
      <alignment horizontal="left" vertical="center" wrapText="1"/>
    </xf>
    <xf numFmtId="0" fontId="113" fillId="0" borderId="13" xfId="0" applyFont="1" applyFill="1" applyBorder="1" applyAlignment="1">
      <alignment horizontal="left" vertical="center" wrapText="1"/>
    </xf>
    <xf numFmtId="0" fontId="115" fillId="0" borderId="13" xfId="0" applyFont="1" applyFill="1" applyBorder="1" applyAlignment="1">
      <alignment horizontal="left" vertical="center" wrapText="1"/>
    </xf>
    <xf numFmtId="0" fontId="115" fillId="0" borderId="14" xfId="0" applyFont="1" applyFill="1" applyBorder="1" applyAlignment="1">
      <alignment horizontal="left" vertical="center" wrapText="1"/>
    </xf>
    <xf numFmtId="0" fontId="115" fillId="0" borderId="12" xfId="0" applyFont="1" applyFill="1" applyBorder="1" applyAlignment="1">
      <alignment horizontal="left" vertical="center" wrapText="1"/>
    </xf>
    <xf numFmtId="0" fontId="115" fillId="0" borderId="11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113" fillId="0" borderId="25" xfId="0" applyFont="1" applyFill="1" applyBorder="1" applyAlignment="1">
      <alignment horizontal="left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178" fontId="18" fillId="35" borderId="11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57" fillId="0" borderId="31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57" fillId="0" borderId="35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57" fillId="0" borderId="37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115" fillId="0" borderId="25" xfId="0" applyFont="1" applyFill="1" applyBorder="1" applyAlignment="1">
      <alignment horizontal="left" vertical="center" wrapText="1"/>
    </xf>
    <xf numFmtId="0" fontId="57" fillId="0" borderId="39" xfId="0" applyFont="1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16" fontId="27" fillId="0" borderId="13" xfId="0" applyNumberFormat="1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/>
    </xf>
    <xf numFmtId="0" fontId="113" fillId="33" borderId="11" xfId="0" applyFont="1" applyFill="1" applyBorder="1" applyAlignment="1">
      <alignment horizontal="left" vertical="center" wrapText="1"/>
    </xf>
    <xf numFmtId="0" fontId="115" fillId="33" borderId="14" xfId="0" applyFont="1" applyFill="1" applyBorder="1" applyAlignment="1">
      <alignment horizontal="left" vertical="center" wrapText="1"/>
    </xf>
    <xf numFmtId="0" fontId="115" fillId="33" borderId="11" xfId="0" applyFont="1" applyFill="1" applyBorder="1" applyAlignment="1">
      <alignment horizontal="left" vertical="center" wrapText="1"/>
    </xf>
    <xf numFmtId="0" fontId="113" fillId="0" borderId="25" xfId="0" applyFont="1" applyFill="1" applyBorder="1" applyAlignment="1">
      <alignment horizontal="center" vertical="center" wrapText="1"/>
    </xf>
    <xf numFmtId="0" fontId="113" fillId="0" borderId="11" xfId="0" applyFont="1" applyFill="1" applyBorder="1" applyAlignment="1">
      <alignment horizontal="center" vertical="center" wrapText="1"/>
    </xf>
    <xf numFmtId="0" fontId="113" fillId="0" borderId="14" xfId="0" applyFont="1" applyFill="1" applyBorder="1" applyAlignment="1">
      <alignment horizontal="center" vertical="center" wrapText="1"/>
    </xf>
    <xf numFmtId="0" fontId="113" fillId="0" borderId="13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116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113" fillId="0" borderId="11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5" fillId="0" borderId="0" xfId="0" applyFont="1" applyFill="1" applyAlignment="1">
      <alignment horizontal="left" vertical="center" wrapText="1"/>
    </xf>
    <xf numFmtId="0" fontId="62" fillId="0" borderId="11" xfId="0" applyFont="1" applyFill="1" applyBorder="1" applyAlignment="1">
      <alignment horizontal="center" vertical="center"/>
    </xf>
    <xf numFmtId="0" fontId="117" fillId="0" borderId="20" xfId="0" applyFont="1" applyFill="1" applyBorder="1" applyAlignment="1">
      <alignment horizontal="center" vertical="center" wrapText="1"/>
    </xf>
    <xf numFmtId="0" fontId="118" fillId="0" borderId="11" xfId="0" applyFont="1" applyBorder="1" applyAlignment="1">
      <alignment vertical="center" wrapText="1"/>
    </xf>
    <xf numFmtId="0" fontId="43" fillId="0" borderId="0" xfId="0" applyFont="1" applyFill="1" applyAlignment="1">
      <alignment/>
    </xf>
    <xf numFmtId="0" fontId="66" fillId="0" borderId="0" xfId="0" applyFont="1" applyAlignment="1">
      <alignment horizontal="center" vertical="center"/>
    </xf>
    <xf numFmtId="0" fontId="67" fillId="0" borderId="0" xfId="0" applyFont="1" applyBorder="1" applyAlignment="1">
      <alignment horizontal="center" vertical="center" wrapText="1"/>
    </xf>
    <xf numFmtId="0" fontId="119" fillId="0" borderId="14" xfId="0" applyFont="1" applyFill="1" applyBorder="1" applyAlignment="1">
      <alignment horizontal="center" vertical="center" wrapText="1"/>
    </xf>
    <xf numFmtId="0" fontId="119" fillId="0" borderId="11" xfId="0" applyFont="1" applyFill="1" applyBorder="1" applyAlignment="1">
      <alignment horizontal="center" vertical="center" wrapText="1"/>
    </xf>
    <xf numFmtId="0" fontId="119" fillId="0" borderId="13" xfId="0" applyFont="1" applyFill="1" applyBorder="1" applyAlignment="1">
      <alignment horizontal="center" vertical="center" wrapText="1"/>
    </xf>
    <xf numFmtId="0" fontId="113" fillId="35" borderId="11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35" fillId="35" borderId="11" xfId="0" applyFont="1" applyFill="1" applyBorder="1" applyAlignment="1">
      <alignment horizontal="center" vertical="center" wrapText="1"/>
    </xf>
    <xf numFmtId="0" fontId="117" fillId="0" borderId="11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0" fontId="0" fillId="0" borderId="17" xfId="0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20" fillId="33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113" fillId="0" borderId="20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/>
    </xf>
    <xf numFmtId="178" fontId="17" fillId="35" borderId="11" xfId="0" applyNumberFormat="1" applyFont="1" applyFill="1" applyBorder="1" applyAlignment="1">
      <alignment horizontal="center" vertical="center"/>
    </xf>
    <xf numFmtId="178" fontId="26" fillId="35" borderId="11" xfId="0" applyNumberFormat="1" applyFont="1" applyFill="1" applyBorder="1" applyAlignment="1">
      <alignment horizontal="center" vertical="center"/>
    </xf>
    <xf numFmtId="16" fontId="27" fillId="35" borderId="11" xfId="0" applyNumberFormat="1" applyFont="1" applyFill="1" applyBorder="1" applyAlignment="1">
      <alignment horizontal="center" vertical="center" wrapText="1"/>
    </xf>
    <xf numFmtId="0" fontId="21" fillId="35" borderId="25" xfId="0" applyFont="1" applyFill="1" applyBorder="1" applyAlignment="1">
      <alignment horizontal="center" vertical="center" wrapText="1"/>
    </xf>
    <xf numFmtId="0" fontId="35" fillId="35" borderId="14" xfId="0" applyFont="1" applyFill="1" applyBorder="1" applyAlignment="1">
      <alignment horizontal="center" vertical="center" wrapText="1"/>
    </xf>
    <xf numFmtId="178" fontId="18" fillId="35" borderId="14" xfId="0" applyNumberFormat="1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 wrapText="1"/>
    </xf>
    <xf numFmtId="0" fontId="117" fillId="0" borderId="42" xfId="0" applyFont="1" applyFill="1" applyBorder="1" applyAlignment="1">
      <alignment horizontal="center" vertical="center"/>
    </xf>
    <xf numFmtId="178" fontId="18" fillId="35" borderId="13" xfId="0" applyNumberFormat="1" applyFont="1" applyFill="1" applyBorder="1" applyAlignment="1">
      <alignment horizontal="center" vertical="center"/>
    </xf>
    <xf numFmtId="178" fontId="26" fillId="35" borderId="13" xfId="0" applyNumberFormat="1" applyFont="1" applyFill="1" applyBorder="1" applyAlignment="1">
      <alignment horizontal="center" vertical="center"/>
    </xf>
    <xf numFmtId="178" fontId="17" fillId="35" borderId="14" xfId="0" applyNumberFormat="1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left" vertical="center" wrapText="1"/>
    </xf>
    <xf numFmtId="16" fontId="27" fillId="35" borderId="13" xfId="0" applyNumberFormat="1" applyFont="1" applyFill="1" applyBorder="1" applyAlignment="1">
      <alignment horizontal="center" vertical="center" wrapText="1"/>
    </xf>
    <xf numFmtId="0" fontId="35" fillId="35" borderId="25" xfId="0" applyFont="1" applyFill="1" applyBorder="1" applyAlignment="1">
      <alignment horizontal="center" vertical="center" wrapText="1"/>
    </xf>
    <xf numFmtId="0" fontId="119" fillId="35" borderId="11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121" fillId="0" borderId="14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115" fillId="0" borderId="17" xfId="0" applyFont="1" applyFill="1" applyBorder="1" applyAlignment="1">
      <alignment horizontal="left" vertical="center" wrapText="1"/>
    </xf>
    <xf numFmtId="0" fontId="113" fillId="0" borderId="17" xfId="0" applyFont="1" applyFill="1" applyBorder="1" applyAlignment="1">
      <alignment horizontal="center" vertical="center" wrapText="1"/>
    </xf>
    <xf numFmtId="0" fontId="114" fillId="0" borderId="17" xfId="0" applyFont="1" applyFill="1" applyBorder="1" applyAlignment="1">
      <alignment horizontal="left" vertical="center" wrapText="1"/>
    </xf>
    <xf numFmtId="0" fontId="49" fillId="0" borderId="17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57" fillId="0" borderId="45" xfId="0" applyFont="1" applyFill="1" applyBorder="1" applyAlignment="1">
      <alignment horizontal="center" vertical="center"/>
    </xf>
    <xf numFmtId="0" fontId="113" fillId="0" borderId="17" xfId="0" applyFont="1" applyFill="1" applyBorder="1" applyAlignment="1">
      <alignment horizontal="left" vertical="center" wrapText="1"/>
    </xf>
    <xf numFmtId="178" fontId="122" fillId="0" borderId="13" xfId="0" applyNumberFormat="1" applyFont="1" applyFill="1" applyBorder="1" applyAlignment="1">
      <alignment horizontal="center" vertical="center"/>
    </xf>
    <xf numFmtId="0" fontId="123" fillId="0" borderId="13" xfId="0" applyFont="1" applyFill="1" applyBorder="1" applyAlignment="1">
      <alignment horizontal="center" vertical="center"/>
    </xf>
    <xf numFmtId="0" fontId="124" fillId="0" borderId="13" xfId="0" applyFont="1" applyFill="1" applyBorder="1" applyAlignment="1">
      <alignment horizontal="center" vertical="center"/>
    </xf>
    <xf numFmtId="0" fontId="125" fillId="0" borderId="13" xfId="0" applyFont="1" applyFill="1" applyBorder="1" applyAlignment="1">
      <alignment horizontal="center" vertical="center"/>
    </xf>
    <xf numFmtId="0" fontId="119" fillId="0" borderId="24" xfId="0" applyFont="1" applyFill="1" applyBorder="1" applyAlignment="1">
      <alignment horizontal="center" vertical="center" wrapText="1"/>
    </xf>
    <xf numFmtId="0" fontId="126" fillId="0" borderId="13" xfId="0" applyFont="1" applyFill="1" applyBorder="1" applyAlignment="1">
      <alignment horizontal="center" vertical="center"/>
    </xf>
    <xf numFmtId="0" fontId="127" fillId="0" borderId="13" xfId="0" applyFont="1" applyFill="1" applyBorder="1" applyAlignment="1">
      <alignment horizontal="center" vertical="center"/>
    </xf>
    <xf numFmtId="178" fontId="128" fillId="35" borderId="13" xfId="0" applyNumberFormat="1" applyFont="1" applyFill="1" applyBorder="1" applyAlignment="1">
      <alignment horizontal="center" vertical="center"/>
    </xf>
    <xf numFmtId="0" fontId="114" fillId="0" borderId="1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17" fillId="0" borderId="46" xfId="0" applyFont="1" applyFill="1" applyBorder="1" applyAlignment="1">
      <alignment horizontal="center" vertical="center"/>
    </xf>
    <xf numFmtId="0" fontId="129" fillId="33" borderId="17" xfId="0" applyFont="1" applyFill="1" applyBorder="1" applyAlignment="1">
      <alignment horizontal="left" vertical="center" wrapText="1"/>
    </xf>
    <xf numFmtId="0" fontId="117" fillId="0" borderId="22" xfId="0" applyFont="1" applyFill="1" applyBorder="1" applyAlignment="1">
      <alignment horizontal="center" vertical="center" wrapText="1"/>
    </xf>
    <xf numFmtId="0" fontId="130" fillId="0" borderId="17" xfId="0" applyFont="1" applyFill="1" applyBorder="1" applyAlignment="1">
      <alignment horizontal="left" vertical="center" wrapText="1"/>
    </xf>
    <xf numFmtId="0" fontId="55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35" borderId="14" xfId="0" applyFont="1" applyFill="1" applyBorder="1" applyAlignment="1">
      <alignment horizontal="center" vertical="center" wrapText="1"/>
    </xf>
    <xf numFmtId="0" fontId="37" fillId="35" borderId="14" xfId="0" applyFont="1" applyFill="1" applyBorder="1" applyAlignment="1">
      <alignment horizontal="center" vertical="center" wrapText="1"/>
    </xf>
    <xf numFmtId="0" fontId="35" fillId="35" borderId="13" xfId="0" applyFont="1" applyFill="1" applyBorder="1" applyAlignment="1">
      <alignment horizontal="center" vertical="center" wrapText="1"/>
    </xf>
    <xf numFmtId="0" fontId="36" fillId="35" borderId="13" xfId="0" applyFont="1" applyFill="1" applyBorder="1" applyAlignment="1">
      <alignment horizontal="center" vertical="center" wrapText="1"/>
    </xf>
    <xf numFmtId="0" fontId="37" fillId="35" borderId="13" xfId="0" applyFont="1" applyFill="1" applyBorder="1" applyAlignment="1">
      <alignment horizontal="center" vertical="center" wrapText="1"/>
    </xf>
    <xf numFmtId="0" fontId="36" fillId="35" borderId="11" xfId="0" applyFont="1" applyFill="1" applyBorder="1" applyAlignment="1">
      <alignment horizontal="center" vertical="center" wrapText="1"/>
    </xf>
    <xf numFmtId="0" fontId="37" fillId="35" borderId="11" xfId="0" applyFont="1" applyFill="1" applyBorder="1" applyAlignment="1">
      <alignment horizontal="center" vertical="center" wrapText="1"/>
    </xf>
    <xf numFmtId="0" fontId="131" fillId="0" borderId="11" xfId="0" applyFont="1" applyFill="1" applyBorder="1" applyAlignment="1">
      <alignment horizontal="left" vertical="center" wrapText="1"/>
    </xf>
    <xf numFmtId="0" fontId="117" fillId="0" borderId="11" xfId="0" applyFont="1" applyFill="1" applyBorder="1" applyAlignment="1">
      <alignment horizontal="center" vertical="center" wrapText="1"/>
    </xf>
    <xf numFmtId="0" fontId="114" fillId="0" borderId="25" xfId="0" applyFont="1" applyFill="1" applyBorder="1" applyAlignment="1">
      <alignment horizontal="left" vertical="center" wrapText="1"/>
    </xf>
    <xf numFmtId="0" fontId="114" fillId="0" borderId="12" xfId="0" applyFont="1" applyFill="1" applyBorder="1" applyAlignment="1">
      <alignment horizontal="left" vertical="center" wrapText="1"/>
    </xf>
    <xf numFmtId="178" fontId="26" fillId="35" borderId="12" xfId="0" applyNumberFormat="1" applyFont="1" applyFill="1" applyBorder="1" applyAlignment="1">
      <alignment horizontal="center" vertical="center"/>
    </xf>
    <xf numFmtId="178" fontId="18" fillId="0" borderId="11" xfId="0" applyNumberFormat="1" applyFont="1" applyFill="1" applyBorder="1" applyAlignment="1">
      <alignment horizontal="center" vertical="center" wrapText="1"/>
    </xf>
    <xf numFmtId="178" fontId="18" fillId="0" borderId="12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178" fontId="26" fillId="35" borderId="25" xfId="0" applyNumberFormat="1" applyFont="1" applyFill="1" applyBorder="1" applyAlignment="1">
      <alignment horizontal="center" vertical="center"/>
    </xf>
    <xf numFmtId="178" fontId="122" fillId="0" borderId="25" xfId="0" applyNumberFormat="1" applyFont="1" applyFill="1" applyBorder="1" applyAlignment="1">
      <alignment horizontal="center" vertical="center"/>
    </xf>
    <xf numFmtId="178" fontId="128" fillId="35" borderId="25" xfId="0" applyNumberFormat="1" applyFont="1" applyFill="1" applyBorder="1" applyAlignment="1">
      <alignment horizontal="center" vertical="center"/>
    </xf>
    <xf numFmtId="16" fontId="27" fillId="35" borderId="14" xfId="0" applyNumberFormat="1" applyFont="1" applyFill="1" applyBorder="1" applyAlignment="1">
      <alignment horizontal="center" vertical="center" wrapText="1"/>
    </xf>
    <xf numFmtId="0" fontId="113" fillId="35" borderId="11" xfId="0" applyFont="1" applyFill="1" applyBorder="1" applyAlignment="1">
      <alignment horizontal="left" vertical="center" wrapText="1"/>
    </xf>
    <xf numFmtId="0" fontId="115" fillId="35" borderId="11" xfId="0" applyFont="1" applyFill="1" applyBorder="1" applyAlignment="1">
      <alignment horizontal="left" vertical="center" wrapText="1"/>
    </xf>
    <xf numFmtId="0" fontId="115" fillId="35" borderId="13" xfId="0" applyFont="1" applyFill="1" applyBorder="1" applyAlignment="1">
      <alignment horizontal="left" vertical="center" wrapText="1"/>
    </xf>
    <xf numFmtId="178" fontId="17" fillId="0" borderId="14" xfId="0" applyNumberFormat="1" applyFont="1" applyFill="1" applyBorder="1" applyAlignment="1">
      <alignment horizontal="center" vertical="center"/>
    </xf>
    <xf numFmtId="178" fontId="18" fillId="35" borderId="12" xfId="0" applyNumberFormat="1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/>
    </xf>
    <xf numFmtId="178" fontId="26" fillId="0" borderId="13" xfId="0" applyNumberFormat="1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/>
    </xf>
    <xf numFmtId="178" fontId="26" fillId="0" borderId="25" xfId="0" applyNumberFormat="1" applyFont="1" applyFill="1" applyBorder="1" applyAlignment="1">
      <alignment horizontal="center" vertical="center"/>
    </xf>
    <xf numFmtId="16" fontId="27" fillId="0" borderId="41" xfId="0" applyNumberFormat="1" applyFont="1" applyFill="1" applyBorder="1" applyAlignment="1">
      <alignment horizontal="center" vertical="center" wrapText="1"/>
    </xf>
    <xf numFmtId="178" fontId="17" fillId="0" borderId="25" xfId="0" applyNumberFormat="1" applyFont="1" applyFill="1" applyBorder="1" applyAlignment="1">
      <alignment horizontal="center" vertical="center"/>
    </xf>
    <xf numFmtId="0" fontId="113" fillId="0" borderId="17" xfId="0" applyFont="1" applyFill="1" applyBorder="1" applyAlignment="1">
      <alignment horizontal="center" vertical="center"/>
    </xf>
    <xf numFmtId="0" fontId="115" fillId="33" borderId="13" xfId="0" applyFont="1" applyFill="1" applyBorder="1" applyAlignment="1">
      <alignment horizontal="left" vertical="center" wrapText="1"/>
    </xf>
    <xf numFmtId="0" fontId="117" fillId="0" borderId="13" xfId="0" applyFont="1" applyFill="1" applyBorder="1" applyAlignment="1">
      <alignment horizontal="left" vertical="center" wrapText="1"/>
    </xf>
    <xf numFmtId="0" fontId="27" fillId="35" borderId="13" xfId="0" applyFont="1" applyFill="1" applyBorder="1" applyAlignment="1">
      <alignment horizontal="center" vertical="center" wrapText="1"/>
    </xf>
    <xf numFmtId="178" fontId="18" fillId="35" borderId="17" xfId="0" applyNumberFormat="1" applyFont="1" applyFill="1" applyBorder="1" applyAlignment="1">
      <alignment horizontal="center" vertical="center"/>
    </xf>
    <xf numFmtId="178" fontId="17" fillId="35" borderId="13" xfId="0" applyNumberFormat="1" applyFont="1" applyFill="1" applyBorder="1" applyAlignment="1">
      <alignment horizontal="center" vertical="center"/>
    </xf>
    <xf numFmtId="0" fontId="117" fillId="0" borderId="47" xfId="0" applyFont="1" applyFill="1" applyBorder="1" applyAlignment="1">
      <alignment horizontal="center" vertical="center"/>
    </xf>
    <xf numFmtId="0" fontId="118" fillId="0" borderId="25" xfId="0" applyFont="1" applyBorder="1" applyAlignment="1">
      <alignment vertical="center" wrapText="1"/>
    </xf>
    <xf numFmtId="0" fontId="117" fillId="0" borderId="25" xfId="0" applyFont="1" applyFill="1" applyBorder="1" applyAlignment="1">
      <alignment horizontal="center" vertical="center" wrapText="1"/>
    </xf>
    <xf numFmtId="16" fontId="27" fillId="0" borderId="25" xfId="0" applyNumberFormat="1" applyFont="1" applyFill="1" applyBorder="1" applyAlignment="1">
      <alignment horizontal="center" vertical="center" wrapText="1"/>
    </xf>
    <xf numFmtId="178" fontId="18" fillId="35" borderId="25" xfId="0" applyNumberFormat="1" applyFont="1" applyFill="1" applyBorder="1" applyAlignment="1">
      <alignment horizontal="center" vertical="center"/>
    </xf>
    <xf numFmtId="178" fontId="18" fillId="0" borderId="25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 wrapText="1"/>
    </xf>
    <xf numFmtId="178" fontId="17" fillId="35" borderId="25" xfId="0" applyNumberFormat="1" applyFont="1" applyFill="1" applyBorder="1" applyAlignment="1">
      <alignment horizontal="center" vertical="center"/>
    </xf>
    <xf numFmtId="0" fontId="119" fillId="35" borderId="25" xfId="0" applyFont="1" applyFill="1" applyBorder="1" applyAlignment="1">
      <alignment horizontal="center" vertical="center" wrapText="1"/>
    </xf>
    <xf numFmtId="0" fontId="15" fillId="35" borderId="25" xfId="0" applyFont="1" applyFill="1" applyBorder="1" applyAlignment="1">
      <alignment horizontal="center" vertical="center" wrapText="1"/>
    </xf>
    <xf numFmtId="0" fontId="121" fillId="0" borderId="11" xfId="0" applyFont="1" applyFill="1" applyBorder="1" applyAlignment="1">
      <alignment horizontal="left" vertical="center" wrapText="1"/>
    </xf>
    <xf numFmtId="178" fontId="26" fillId="13" borderId="17" xfId="0" applyNumberFormat="1" applyFont="1" applyFill="1" applyBorder="1" applyAlignment="1">
      <alignment horizontal="center" vertical="center"/>
    </xf>
    <xf numFmtId="178" fontId="26" fillId="13" borderId="11" xfId="0" applyNumberFormat="1" applyFont="1" applyFill="1" applyBorder="1" applyAlignment="1">
      <alignment horizontal="center" vertical="center"/>
    </xf>
    <xf numFmtId="178" fontId="26" fillId="13" borderId="13" xfId="0" applyNumberFormat="1" applyFont="1" applyFill="1" applyBorder="1" applyAlignment="1">
      <alignment horizontal="center" vertical="center"/>
    </xf>
    <xf numFmtId="178" fontId="18" fillId="13" borderId="11" xfId="0" applyNumberFormat="1" applyFont="1" applyFill="1" applyBorder="1" applyAlignment="1">
      <alignment horizontal="center" vertical="center"/>
    </xf>
    <xf numFmtId="178" fontId="17" fillId="13" borderId="14" xfId="0" applyNumberFormat="1" applyFont="1" applyFill="1" applyBorder="1" applyAlignment="1">
      <alignment horizontal="center" vertical="center"/>
    </xf>
    <xf numFmtId="178" fontId="17" fillId="13" borderId="17" xfId="0" applyNumberFormat="1" applyFont="1" applyFill="1" applyBorder="1" applyAlignment="1">
      <alignment horizontal="center" vertical="center"/>
    </xf>
    <xf numFmtId="178" fontId="17" fillId="13" borderId="11" xfId="0" applyNumberFormat="1" applyFont="1" applyFill="1" applyBorder="1" applyAlignment="1">
      <alignment horizontal="center" vertical="center"/>
    </xf>
    <xf numFmtId="178" fontId="17" fillId="13" borderId="13" xfId="0" applyNumberFormat="1" applyFont="1" applyFill="1" applyBorder="1" applyAlignment="1">
      <alignment horizontal="center" vertical="center"/>
    </xf>
    <xf numFmtId="178" fontId="17" fillId="0" borderId="48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8" fontId="26" fillId="35" borderId="48" xfId="0" applyNumberFormat="1" applyFont="1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178" fontId="18" fillId="0" borderId="5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8" fontId="26" fillId="35" borderId="19" xfId="0" applyNumberFormat="1" applyFont="1" applyFill="1" applyBorder="1" applyAlignment="1">
      <alignment horizontal="center" vertical="center"/>
    </xf>
    <xf numFmtId="0" fontId="0" fillId="35" borderId="51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178" fontId="26" fillId="35" borderId="52" xfId="0" applyNumberFormat="1" applyFon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178" fontId="26" fillId="35" borderId="10" xfId="0" applyNumberFormat="1" applyFont="1" applyFill="1" applyBorder="1" applyAlignment="1">
      <alignment horizontal="center" vertical="center"/>
    </xf>
    <xf numFmtId="0" fontId="0" fillId="35" borderId="53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178" fontId="26" fillId="35" borderId="54" xfId="0" applyNumberFormat="1" applyFont="1" applyFill="1" applyBorder="1" applyAlignment="1">
      <alignment horizontal="center" vertical="center"/>
    </xf>
    <xf numFmtId="0" fontId="0" fillId="35" borderId="55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178" fontId="26" fillId="0" borderId="54" xfId="0" applyNumberFormat="1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78" fontId="26" fillId="0" borderId="48" xfId="0" applyNumberFormat="1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3" fillId="0" borderId="56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78" fontId="26" fillId="0" borderId="52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78" fontId="122" fillId="0" borderId="52" xfId="0" applyNumberFormat="1" applyFont="1" applyFill="1" applyBorder="1" applyAlignment="1">
      <alignment horizontal="center" vertical="center"/>
    </xf>
    <xf numFmtId="0" fontId="132" fillId="0" borderId="16" xfId="0" applyFont="1" applyFill="1" applyBorder="1" applyAlignment="1">
      <alignment horizontal="center" vertical="center"/>
    </xf>
    <xf numFmtId="0" fontId="132" fillId="0" borderId="23" xfId="0" applyFont="1" applyFill="1" applyBorder="1" applyAlignment="1">
      <alignment horizontal="center" vertical="center"/>
    </xf>
    <xf numFmtId="0" fontId="32" fillId="0" borderId="61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Border="1" applyAlignment="1">
      <alignment horizontal="center" vertical="center" wrapText="1"/>
    </xf>
    <xf numFmtId="0" fontId="32" fillId="0" borderId="61" xfId="0" applyFont="1" applyFill="1" applyBorder="1" applyAlignment="1">
      <alignment horizontal="center" vertical="center" wrapText="1"/>
    </xf>
    <xf numFmtId="0" fontId="33" fillId="0" borderId="61" xfId="0" applyFont="1" applyBorder="1" applyAlignment="1">
      <alignment horizontal="center" vertical="center" textRotation="90" wrapText="1"/>
    </xf>
    <xf numFmtId="0" fontId="32" fillId="0" borderId="6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textRotation="90"/>
    </xf>
    <xf numFmtId="0" fontId="10" fillId="0" borderId="13" xfId="0" applyFont="1" applyFill="1" applyBorder="1" applyAlignment="1">
      <alignment horizontal="center" vertical="center" textRotation="90"/>
    </xf>
    <xf numFmtId="0" fontId="10" fillId="0" borderId="20" xfId="0" applyFont="1" applyFill="1" applyBorder="1" applyAlignment="1">
      <alignment horizontal="center" vertical="center" textRotation="90"/>
    </xf>
    <xf numFmtId="0" fontId="10" fillId="0" borderId="11" xfId="0" applyFont="1" applyFill="1" applyBorder="1" applyAlignment="1">
      <alignment horizontal="center" vertical="center" textRotation="90"/>
    </xf>
    <xf numFmtId="0" fontId="10" fillId="0" borderId="23" xfId="0" applyFont="1" applyFill="1" applyBorder="1" applyAlignment="1">
      <alignment horizontal="center" vertical="center" textRotation="90"/>
    </xf>
    <xf numFmtId="0" fontId="32" fillId="0" borderId="61" xfId="0" applyFont="1" applyBorder="1" applyAlignment="1">
      <alignment horizontal="center" vertical="center" textRotation="90" wrapText="1"/>
    </xf>
    <xf numFmtId="0" fontId="30" fillId="0" borderId="61" xfId="0" applyFont="1" applyBorder="1" applyAlignment="1">
      <alignment horizontal="center" vertical="center" textRotation="90" wrapText="1"/>
    </xf>
    <xf numFmtId="0" fontId="8" fillId="0" borderId="61" xfId="0" applyFont="1" applyFill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textRotation="90" wrapText="1"/>
    </xf>
    <xf numFmtId="0" fontId="8" fillId="0" borderId="61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61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textRotation="90"/>
    </xf>
    <xf numFmtId="0" fontId="8" fillId="0" borderId="61" xfId="0" applyFont="1" applyFill="1" applyBorder="1" applyAlignment="1">
      <alignment horizontal="center" vertical="center"/>
    </xf>
    <xf numFmtId="0" fontId="24" fillId="0" borderId="61" xfId="0" applyFont="1" applyBorder="1" applyAlignment="1">
      <alignment horizontal="center" vertical="center" textRotation="90" wrapText="1"/>
    </xf>
    <xf numFmtId="0" fontId="23" fillId="0" borderId="61" xfId="0" applyFont="1" applyBorder="1" applyAlignment="1">
      <alignment horizontal="center" vertical="center" textRotation="90" wrapText="1"/>
    </xf>
    <xf numFmtId="0" fontId="34" fillId="0" borderId="61" xfId="0" applyFont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49" fontId="32" fillId="0" borderId="61" xfId="0" applyNumberFormat="1" applyFont="1" applyFill="1" applyBorder="1" applyAlignment="1">
      <alignment horizontal="center" vertical="center"/>
    </xf>
    <xf numFmtId="0" fontId="39" fillId="0" borderId="61" xfId="0" applyFont="1" applyFill="1" applyBorder="1" applyAlignment="1">
      <alignment horizontal="center" vertical="center" textRotation="90"/>
    </xf>
    <xf numFmtId="0" fontId="23" fillId="0" borderId="61" xfId="0" applyFont="1" applyFill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32" fillId="0" borderId="62" xfId="0" applyFont="1" applyFill="1" applyBorder="1" applyAlignment="1">
      <alignment horizontal="center" vertical="center"/>
    </xf>
    <xf numFmtId="0" fontId="58" fillId="0" borderId="61" xfId="0" applyFont="1" applyFill="1" applyBorder="1" applyAlignment="1">
      <alignment horizontal="center" vertical="center" wrapText="1"/>
    </xf>
    <xf numFmtId="0" fontId="63" fillId="0" borderId="61" xfId="0" applyFont="1" applyFill="1" applyBorder="1" applyAlignment="1">
      <alignment horizontal="center" vertical="center" wrapText="1"/>
    </xf>
    <xf numFmtId="0" fontId="64" fillId="0" borderId="61" xfId="0" applyFont="1" applyFill="1" applyBorder="1" applyAlignment="1">
      <alignment horizontal="center" vertical="center" wrapText="1"/>
    </xf>
    <xf numFmtId="49" fontId="23" fillId="0" borderId="61" xfId="0" applyNumberFormat="1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 textRotation="90"/>
    </xf>
    <xf numFmtId="0" fontId="30" fillId="0" borderId="62" xfId="0" applyFont="1" applyBorder="1" applyAlignment="1">
      <alignment horizontal="center" vertical="center" textRotation="90" wrapText="1"/>
    </xf>
    <xf numFmtId="0" fontId="23" fillId="0" borderId="61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78" fontId="128" fillId="13" borderId="48" xfId="0" applyNumberFormat="1" applyFont="1" applyFill="1" applyBorder="1" applyAlignment="1">
      <alignment horizontal="center" vertical="center"/>
    </xf>
    <xf numFmtId="0" fontId="119" fillId="13" borderId="49" xfId="0" applyFont="1" applyFill="1" applyBorder="1" applyAlignment="1">
      <alignment horizontal="center" vertical="center"/>
    </xf>
    <xf numFmtId="0" fontId="119" fillId="13" borderId="21" xfId="0" applyFont="1" applyFill="1" applyBorder="1" applyAlignment="1">
      <alignment horizontal="center" vertical="center"/>
    </xf>
    <xf numFmtId="0" fontId="63" fillId="0" borderId="62" xfId="0" applyFont="1" applyFill="1" applyBorder="1" applyAlignment="1">
      <alignment horizontal="center" vertical="center" wrapText="1"/>
    </xf>
    <xf numFmtId="0" fontId="59" fillId="0" borderId="61" xfId="0" applyFont="1" applyFill="1" applyBorder="1" applyAlignment="1">
      <alignment horizontal="center" vertical="center" textRotation="90"/>
    </xf>
    <xf numFmtId="0" fontId="59" fillId="0" borderId="62" xfId="0" applyFont="1" applyFill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 wrapText="1"/>
    </xf>
    <xf numFmtId="0" fontId="32" fillId="0" borderId="62" xfId="0" applyFont="1" applyBorder="1" applyAlignment="1">
      <alignment horizontal="center" vertical="center" textRotation="90" wrapText="1"/>
    </xf>
    <xf numFmtId="0" fontId="24" fillId="0" borderId="62" xfId="0" applyFont="1" applyBorder="1" applyAlignment="1">
      <alignment horizontal="center" vertical="center" textRotation="90" wrapText="1"/>
    </xf>
    <xf numFmtId="0" fontId="23" fillId="0" borderId="62" xfId="0" applyFont="1" applyBorder="1" applyAlignment="1">
      <alignment horizontal="center" vertical="center" textRotation="90" wrapText="1"/>
    </xf>
    <xf numFmtId="0" fontId="23" fillId="0" borderId="62" xfId="0" applyFont="1" applyBorder="1" applyAlignment="1">
      <alignment horizontal="center" vertical="center" wrapText="1"/>
    </xf>
    <xf numFmtId="0" fontId="32" fillId="0" borderId="62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textRotation="90" wrapText="1"/>
    </xf>
    <xf numFmtId="0" fontId="61" fillId="0" borderId="0" xfId="0" applyFont="1" applyFill="1" applyBorder="1" applyAlignment="1">
      <alignment horizontal="left" vertical="center"/>
    </xf>
    <xf numFmtId="49" fontId="8" fillId="0" borderId="61" xfId="0" applyNumberFormat="1" applyFont="1" applyFill="1" applyBorder="1" applyAlignment="1">
      <alignment horizontal="center" vertical="center"/>
    </xf>
    <xf numFmtId="0" fontId="64" fillId="0" borderId="62" xfId="0" applyFont="1" applyFill="1" applyBorder="1" applyAlignment="1">
      <alignment horizontal="center" vertical="center" wrapText="1"/>
    </xf>
    <xf numFmtId="0" fontId="58" fillId="0" borderId="62" xfId="0" applyFont="1" applyFill="1" applyBorder="1" applyAlignment="1">
      <alignment horizontal="center" vertical="center" wrapText="1"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8" fillId="0" borderId="62" xfId="0" applyFont="1" applyBorder="1" applyAlignment="1">
      <alignment horizontal="center" vertical="center" textRotation="90" wrapText="1"/>
    </xf>
    <xf numFmtId="0" fontId="41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2" fillId="0" borderId="15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33" fillId="0" borderId="62" xfId="0" applyFont="1" applyBorder="1" applyAlignment="1">
      <alignment horizontal="center" vertical="center" textRotation="90" wrapText="1"/>
    </xf>
    <xf numFmtId="178" fontId="18" fillId="0" borderId="19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122" fillId="0" borderId="48" xfId="0" applyNumberFormat="1" applyFont="1" applyFill="1" applyBorder="1" applyAlignment="1">
      <alignment horizontal="center" vertical="center"/>
    </xf>
    <xf numFmtId="0" fontId="132" fillId="0" borderId="49" xfId="0" applyFont="1" applyFill="1" applyBorder="1" applyAlignment="1">
      <alignment horizontal="center" vertical="center"/>
    </xf>
    <xf numFmtId="0" fontId="132" fillId="0" borderId="21" xfId="0" applyFont="1" applyFill="1" applyBorder="1" applyAlignment="1">
      <alignment horizontal="center" vertical="center"/>
    </xf>
    <xf numFmtId="178" fontId="128" fillId="0" borderId="54" xfId="0" applyNumberFormat="1" applyFont="1" applyFill="1" applyBorder="1" applyAlignment="1">
      <alignment horizontal="center" vertical="center"/>
    </xf>
    <xf numFmtId="0" fontId="119" fillId="0" borderId="55" xfId="0" applyFont="1" applyFill="1" applyBorder="1" applyAlignment="1">
      <alignment horizontal="center" vertical="center"/>
    </xf>
    <xf numFmtId="0" fontId="119" fillId="0" borderId="29" xfId="0" applyFont="1" applyFill="1" applyBorder="1" applyAlignment="1">
      <alignment horizontal="center" vertical="center"/>
    </xf>
    <xf numFmtId="178" fontId="122" fillId="0" borderId="54" xfId="0" applyNumberFormat="1" applyFont="1" applyFill="1" applyBorder="1" applyAlignment="1">
      <alignment horizontal="center" vertical="center"/>
    </xf>
    <xf numFmtId="0" fontId="132" fillId="0" borderId="55" xfId="0" applyFont="1" applyFill="1" applyBorder="1" applyAlignment="1">
      <alignment horizontal="center" vertical="center"/>
    </xf>
    <xf numFmtId="0" fontId="132" fillId="0" borderId="29" xfId="0" applyFont="1" applyFill="1" applyBorder="1" applyAlignment="1">
      <alignment horizontal="center" vertical="center"/>
    </xf>
    <xf numFmtId="178" fontId="18" fillId="0" borderId="48" xfId="0" applyNumberFormat="1" applyFont="1" applyFill="1" applyBorder="1" applyAlignment="1">
      <alignment horizontal="center" vertical="center"/>
    </xf>
    <xf numFmtId="178" fontId="18" fillId="0" borderId="54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8" fontId="17" fillId="0" borderId="54" xfId="0" applyNumberFormat="1" applyFont="1" applyFill="1" applyBorder="1" applyAlignment="1">
      <alignment horizontal="center" vertical="center"/>
    </xf>
    <xf numFmtId="178" fontId="128" fillId="0" borderId="52" xfId="0" applyNumberFormat="1" applyFont="1" applyFill="1" applyBorder="1" applyAlignment="1">
      <alignment horizontal="center" vertical="center"/>
    </xf>
    <xf numFmtId="0" fontId="119" fillId="0" borderId="16" xfId="0" applyFont="1" applyFill="1" applyBorder="1" applyAlignment="1">
      <alignment horizontal="center" vertical="center"/>
    </xf>
    <xf numFmtId="0" fontId="119" fillId="0" borderId="23" xfId="0" applyFont="1" applyFill="1" applyBorder="1" applyAlignment="1">
      <alignment horizontal="center" vertical="center"/>
    </xf>
    <xf numFmtId="178" fontId="26" fillId="0" borderId="17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78" fontId="122" fillId="35" borderId="17" xfId="0" applyNumberFormat="1" applyFont="1" applyFill="1" applyBorder="1" applyAlignment="1">
      <alignment horizontal="center" vertical="center"/>
    </xf>
    <xf numFmtId="178" fontId="128" fillId="35" borderId="17" xfId="0" applyNumberFormat="1" applyFont="1" applyFill="1" applyBorder="1" applyAlignment="1">
      <alignment horizontal="center" vertical="center"/>
    </xf>
    <xf numFmtId="0" fontId="119" fillId="35" borderId="17" xfId="0" applyFont="1" applyFill="1" applyBorder="1" applyAlignment="1">
      <alignment horizontal="center" vertical="center"/>
    </xf>
    <xf numFmtId="178" fontId="26" fillId="0" borderId="19" xfId="0" applyNumberFormat="1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8" fontId="122" fillId="35" borderId="19" xfId="0" applyNumberFormat="1" applyFont="1" applyFill="1" applyBorder="1" applyAlignment="1">
      <alignment horizontal="center" vertical="center"/>
    </xf>
    <xf numFmtId="178" fontId="122" fillId="35" borderId="51" xfId="0" applyNumberFormat="1" applyFont="1" applyFill="1" applyBorder="1" applyAlignment="1">
      <alignment horizontal="center" vertical="center"/>
    </xf>
    <xf numFmtId="178" fontId="122" fillId="35" borderId="20" xfId="0" applyNumberFormat="1" applyFont="1" applyFill="1" applyBorder="1" applyAlignment="1">
      <alignment horizontal="center" vertical="center"/>
    </xf>
    <xf numFmtId="178" fontId="128" fillId="0" borderId="19" xfId="0" applyNumberFormat="1" applyFont="1" applyFill="1" applyBorder="1" applyAlignment="1">
      <alignment horizontal="center" vertical="center"/>
    </xf>
    <xf numFmtId="0" fontId="119" fillId="0" borderId="51" xfId="0" applyFont="1" applyFill="1" applyBorder="1" applyAlignment="1">
      <alignment horizontal="center" vertical="center"/>
    </xf>
    <xf numFmtId="0" fontId="119" fillId="0" borderId="20" xfId="0" applyFont="1" applyFill="1" applyBorder="1" applyAlignment="1">
      <alignment horizontal="center" vertical="center"/>
    </xf>
    <xf numFmtId="178" fontId="128" fillId="13" borderId="52" xfId="0" applyNumberFormat="1" applyFont="1" applyFill="1" applyBorder="1" applyAlignment="1">
      <alignment horizontal="center" vertical="center"/>
    </xf>
    <xf numFmtId="0" fontId="119" fillId="13" borderId="16" xfId="0" applyFont="1" applyFill="1" applyBorder="1" applyAlignment="1">
      <alignment horizontal="center" vertical="center"/>
    </xf>
    <xf numFmtId="0" fontId="119" fillId="13" borderId="23" xfId="0" applyFont="1" applyFill="1" applyBorder="1" applyAlignment="1">
      <alignment horizontal="center" vertical="center"/>
    </xf>
    <xf numFmtId="178" fontId="17" fillId="0" borderId="19" xfId="0" applyNumberFormat="1" applyFont="1" applyFill="1" applyBorder="1" applyAlignment="1">
      <alignment horizontal="center" vertical="center"/>
    </xf>
    <xf numFmtId="178" fontId="18" fillId="0" borderId="10" xfId="0" applyNumberFormat="1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8" fontId="18" fillId="0" borderId="52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8" fontId="17" fillId="0" borderId="52" xfId="0" applyNumberFormat="1" applyFont="1" applyFill="1" applyBorder="1" applyAlignment="1">
      <alignment horizontal="center" vertical="center"/>
    </xf>
    <xf numFmtId="178" fontId="17" fillId="0" borderId="50" xfId="0" applyNumberFormat="1" applyFont="1" applyFill="1" applyBorder="1" applyAlignment="1">
      <alignment horizontal="center" vertical="center"/>
    </xf>
    <xf numFmtId="0" fontId="32" fillId="0" borderId="56" xfId="0" applyFont="1" applyFill="1" applyBorder="1" applyAlignment="1">
      <alignment horizontal="center" vertical="center"/>
    </xf>
    <xf numFmtId="0" fontId="32" fillId="0" borderId="58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ем" xfId="60"/>
    <cellStyle name="Текст предупреждения" xfId="61"/>
    <cellStyle name="фам" xfId="62"/>
    <cellStyle name="Comma" xfId="63"/>
    <cellStyle name="Comma [0]" xfId="64"/>
    <cellStyle name="Хороший" xfId="65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41"/>
  <sheetViews>
    <sheetView tabSelected="1" zoomScale="70" zoomScaleNormal="70" zoomScaleSheetLayoutView="62" zoomScalePageLayoutView="0" workbookViewId="0" topLeftCell="A19">
      <selection activeCell="S28" sqref="S28"/>
    </sheetView>
  </sheetViews>
  <sheetFormatPr defaultColWidth="9.00390625" defaultRowHeight="19.5" customHeight="1"/>
  <cols>
    <col min="1" max="1" width="8.875" style="253" customWidth="1"/>
    <col min="2" max="2" width="59.375" style="251" customWidth="1"/>
    <col min="3" max="3" width="24.75390625" style="238" customWidth="1"/>
    <col min="4" max="4" width="30.875" style="252" customWidth="1"/>
    <col min="5" max="5" width="4.375" style="32" customWidth="1"/>
    <col min="6" max="6" width="4.25390625" style="32" customWidth="1"/>
    <col min="7" max="7" width="13.125" style="31" customWidth="1"/>
    <col min="8" max="8" width="6.125" style="33" customWidth="1"/>
    <col min="9" max="9" width="6.25390625" style="33" customWidth="1"/>
    <col min="10" max="10" width="6.625" style="34" customWidth="1"/>
    <col min="11" max="11" width="12.00390625" style="34" customWidth="1"/>
    <col min="12" max="12" width="10.125" style="34" customWidth="1"/>
    <col min="13" max="13" width="9.375" style="34" customWidth="1"/>
    <col min="14" max="14" width="6.875" style="34" customWidth="1"/>
    <col min="15" max="17" width="5.875" style="34" customWidth="1"/>
    <col min="18" max="18" width="2.375" style="34" customWidth="1"/>
    <col min="19" max="19" width="13.00390625" style="36" customWidth="1"/>
    <col min="20" max="20" width="9.875" style="35" customWidth="1"/>
    <col min="21" max="21" width="5.375" style="33" customWidth="1"/>
    <col min="22" max="22" width="7.125" style="34" customWidth="1"/>
    <col min="23" max="23" width="12.625" style="34" customWidth="1"/>
    <col min="24" max="24" width="9.375" style="34" customWidth="1"/>
    <col min="25" max="25" width="8.625" style="34" customWidth="1"/>
    <col min="26" max="26" width="7.25390625" style="34" customWidth="1"/>
    <col min="27" max="27" width="5.375" style="34" customWidth="1"/>
    <col min="28" max="28" width="4.125" style="34" customWidth="1"/>
    <col min="29" max="29" width="4.75390625" style="34" customWidth="1"/>
    <col min="30" max="30" width="1.875" style="34" customWidth="1"/>
    <col min="31" max="31" width="13.125" style="36" customWidth="1"/>
    <col min="32" max="32" width="6.25390625" style="35" customWidth="1"/>
    <col min="33" max="33" width="6.375" style="33" customWidth="1"/>
    <col min="34" max="34" width="7.125" style="34" customWidth="1"/>
    <col min="35" max="35" width="13.125" style="34" customWidth="1"/>
    <col min="36" max="36" width="9.875" style="34" customWidth="1"/>
    <col min="37" max="37" width="9.00390625" style="34" customWidth="1"/>
    <col min="38" max="38" width="7.375" style="34" customWidth="1"/>
    <col min="39" max="39" width="6.375" style="34" customWidth="1"/>
    <col min="40" max="40" width="4.625" style="34" customWidth="1"/>
    <col min="41" max="41" width="6.375" style="34" customWidth="1"/>
    <col min="42" max="42" width="5.375" style="34" customWidth="1"/>
    <col min="43" max="43" width="3.25390625" style="34" customWidth="1"/>
    <col min="44" max="44" width="3.875" style="66" customWidth="1"/>
    <col min="45" max="45" width="7.00390625" style="0" customWidth="1"/>
    <col min="46" max="46" width="4.25390625" style="0" customWidth="1"/>
    <col min="47" max="47" width="8.75390625" style="0" customWidth="1"/>
    <col min="48" max="48" width="9.75390625" style="0" customWidth="1"/>
    <col min="50" max="50" width="7.375" style="0" customWidth="1"/>
    <col min="51" max="51" width="7.625" style="0" customWidth="1"/>
    <col min="54" max="54" width="12.875" style="0" customWidth="1"/>
    <col min="56" max="56" width="15.375" style="0" bestFit="1" customWidth="1"/>
  </cols>
  <sheetData>
    <row r="1" spans="1:50" ht="53.25" customHeight="1">
      <c r="A1" s="237"/>
      <c r="B1" s="347" t="s">
        <v>49</v>
      </c>
      <c r="D1" s="499" t="s">
        <v>9</v>
      </c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499"/>
      <c r="AN1" s="499"/>
      <c r="AO1" s="499"/>
      <c r="AP1" s="499"/>
      <c r="AQ1" s="499"/>
      <c r="AS1" s="115" t="s">
        <v>47</v>
      </c>
      <c r="AT1" s="41"/>
      <c r="AV1" s="484" t="s">
        <v>31</v>
      </c>
      <c r="AW1" s="484" t="s">
        <v>32</v>
      </c>
      <c r="AX1" s="59"/>
    </row>
    <row r="2" spans="1:50" ht="54" customHeight="1">
      <c r="A2" s="491" t="s">
        <v>136</v>
      </c>
      <c r="B2" s="491"/>
      <c r="C2" s="491"/>
      <c r="D2" s="498" t="s">
        <v>56</v>
      </c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498"/>
      <c r="AF2" s="498"/>
      <c r="AG2" s="498"/>
      <c r="AH2" s="498"/>
      <c r="AI2" s="498"/>
      <c r="AJ2" s="498"/>
      <c r="AK2" s="498"/>
      <c r="AL2" s="498"/>
      <c r="AM2" s="498"/>
      <c r="AN2" s="498"/>
      <c r="AO2" s="498"/>
      <c r="AP2" s="498"/>
      <c r="AQ2" s="498"/>
      <c r="AS2" s="495">
        <v>42664</v>
      </c>
      <c r="AT2" s="496"/>
      <c r="AV2" s="484"/>
      <c r="AW2" s="484"/>
      <c r="AX2" s="60"/>
    </row>
    <row r="3" spans="1:50" ht="50.25" customHeight="1">
      <c r="A3" s="237"/>
      <c r="B3" s="429" t="s">
        <v>151</v>
      </c>
      <c r="C3" s="429"/>
      <c r="D3" s="498" t="s">
        <v>152</v>
      </c>
      <c r="E3" s="498"/>
      <c r="F3" s="498"/>
      <c r="G3" s="498"/>
      <c r="H3" s="498"/>
      <c r="I3" s="498"/>
      <c r="J3" s="498"/>
      <c r="K3" s="498"/>
      <c r="L3" s="498"/>
      <c r="M3" s="498"/>
      <c r="N3" s="498"/>
      <c r="O3" s="498"/>
      <c r="P3" s="498"/>
      <c r="Q3" s="498"/>
      <c r="R3" s="498"/>
      <c r="S3" s="498"/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498"/>
      <c r="AJ3" s="498"/>
      <c r="AK3" s="498"/>
      <c r="AL3" s="498"/>
      <c r="AM3" s="498"/>
      <c r="AN3" s="498"/>
      <c r="AO3" s="498"/>
      <c r="AP3" s="498"/>
      <c r="AQ3" s="498"/>
      <c r="AS3" s="138"/>
      <c r="AT3" s="139"/>
      <c r="AV3" s="137"/>
      <c r="AW3" s="137"/>
      <c r="AX3" s="60"/>
    </row>
    <row r="4" spans="1:50" ht="16.5" customHeight="1">
      <c r="A4" s="237"/>
      <c r="B4" s="239"/>
      <c r="C4" s="240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8"/>
      <c r="Z4" s="498"/>
      <c r="AA4" s="498"/>
      <c r="AB4" s="498"/>
      <c r="AC4" s="498"/>
      <c r="AD4" s="498"/>
      <c r="AE4" s="498"/>
      <c r="AF4" s="498"/>
      <c r="AG4" s="498"/>
      <c r="AH4" s="498"/>
      <c r="AI4" s="498"/>
      <c r="AJ4" s="498"/>
      <c r="AK4" s="498"/>
      <c r="AL4" s="498"/>
      <c r="AM4" s="498"/>
      <c r="AN4" s="498"/>
      <c r="AO4" s="498"/>
      <c r="AP4" s="498"/>
      <c r="AQ4" s="498"/>
      <c r="AS4" s="138"/>
      <c r="AT4" s="139"/>
      <c r="AV4" s="137"/>
      <c r="AW4" s="137"/>
      <c r="AX4" s="60"/>
    </row>
    <row r="5" spans="1:50" ht="22.5" customHeight="1">
      <c r="A5" s="237"/>
      <c r="B5" s="239"/>
      <c r="C5" s="240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8"/>
      <c r="O5" s="498"/>
      <c r="P5" s="498"/>
      <c r="Q5" s="498"/>
      <c r="R5" s="498"/>
      <c r="S5" s="498"/>
      <c r="T5" s="498"/>
      <c r="U5" s="498"/>
      <c r="V5" s="498"/>
      <c r="W5" s="498"/>
      <c r="X5" s="498"/>
      <c r="Y5" s="498"/>
      <c r="Z5" s="498"/>
      <c r="AA5" s="498"/>
      <c r="AB5" s="498"/>
      <c r="AC5" s="498"/>
      <c r="AD5" s="498"/>
      <c r="AE5" s="498"/>
      <c r="AF5" s="498"/>
      <c r="AG5" s="498"/>
      <c r="AH5" s="498"/>
      <c r="AI5" s="498"/>
      <c r="AJ5" s="498"/>
      <c r="AK5" s="498"/>
      <c r="AL5" s="498"/>
      <c r="AM5" s="498"/>
      <c r="AN5" s="498"/>
      <c r="AO5" s="498"/>
      <c r="AP5" s="498"/>
      <c r="AQ5" s="498"/>
      <c r="AS5" s="138"/>
      <c r="AT5" s="139"/>
      <c r="AV5" s="137"/>
      <c r="AW5" s="137"/>
      <c r="AX5" s="60"/>
    </row>
    <row r="6" spans="1:50" s="11" customFormat="1" ht="45" customHeight="1" thickBot="1">
      <c r="A6" s="241"/>
      <c r="B6" s="242"/>
      <c r="C6" s="243"/>
      <c r="D6" s="500" t="s">
        <v>70</v>
      </c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1"/>
      <c r="R6" s="501"/>
      <c r="S6" s="501"/>
      <c r="T6" s="501"/>
      <c r="U6" s="501"/>
      <c r="V6" s="501"/>
      <c r="W6" s="501"/>
      <c r="X6" s="501"/>
      <c r="Y6" s="501"/>
      <c r="Z6" s="501"/>
      <c r="AA6" s="501"/>
      <c r="AB6" s="501"/>
      <c r="AC6" s="501"/>
      <c r="AD6" s="501"/>
      <c r="AE6" s="501"/>
      <c r="AF6" s="501"/>
      <c r="AG6" s="501"/>
      <c r="AH6" s="501"/>
      <c r="AI6" s="501"/>
      <c r="AJ6" s="501"/>
      <c r="AK6" s="501"/>
      <c r="AL6" s="501"/>
      <c r="AM6" s="501"/>
      <c r="AN6" s="501"/>
      <c r="AO6" s="501"/>
      <c r="AP6" s="501"/>
      <c r="AQ6" s="501"/>
      <c r="AR6" s="67"/>
      <c r="AS6" s="495">
        <v>42291</v>
      </c>
      <c r="AT6" s="496"/>
      <c r="AU6" s="54">
        <v>6</v>
      </c>
      <c r="AV6" s="54">
        <v>8</v>
      </c>
      <c r="AW6" s="54">
        <v>3</v>
      </c>
      <c r="AX6" s="61"/>
    </row>
    <row r="7" spans="1:55" s="12" customFormat="1" ht="30" customHeight="1" thickBot="1">
      <c r="A7" s="467" t="s">
        <v>58</v>
      </c>
      <c r="B7" s="468" t="s">
        <v>69</v>
      </c>
      <c r="C7" s="467" t="s">
        <v>12</v>
      </c>
      <c r="D7" s="469" t="s">
        <v>64</v>
      </c>
      <c r="E7" s="482" t="s">
        <v>4</v>
      </c>
      <c r="F7" s="482" t="s">
        <v>5</v>
      </c>
      <c r="G7" s="470" t="s">
        <v>90</v>
      </c>
      <c r="H7" s="470"/>
      <c r="I7" s="470"/>
      <c r="J7" s="470"/>
      <c r="K7" s="470"/>
      <c r="L7" s="470"/>
      <c r="M7" s="470"/>
      <c r="N7" s="470"/>
      <c r="O7" s="470"/>
      <c r="P7" s="470"/>
      <c r="Q7" s="470"/>
      <c r="R7" s="463"/>
      <c r="S7" s="458" t="s">
        <v>91</v>
      </c>
      <c r="T7" s="458"/>
      <c r="U7" s="458"/>
      <c r="V7" s="458"/>
      <c r="W7" s="458"/>
      <c r="X7" s="458"/>
      <c r="Y7" s="458"/>
      <c r="Z7" s="458"/>
      <c r="AA7" s="458"/>
      <c r="AB7" s="458"/>
      <c r="AC7" s="458"/>
      <c r="AD7" s="463"/>
      <c r="AE7" s="492" t="s">
        <v>92</v>
      </c>
      <c r="AF7" s="492"/>
      <c r="AG7" s="492"/>
      <c r="AH7" s="492"/>
      <c r="AI7" s="492"/>
      <c r="AJ7" s="492"/>
      <c r="AK7" s="492"/>
      <c r="AL7" s="492"/>
      <c r="AM7" s="492"/>
      <c r="AN7" s="492"/>
      <c r="AO7" s="492"/>
      <c r="AP7" s="443" t="s">
        <v>34</v>
      </c>
      <c r="AQ7" s="471" t="s">
        <v>4</v>
      </c>
      <c r="AR7" s="452" t="s">
        <v>5</v>
      </c>
      <c r="AS7" s="180"/>
      <c r="AT7" s="39"/>
      <c r="AU7" s="39"/>
      <c r="AV7" s="5"/>
      <c r="AW7" s="5"/>
      <c r="AX7" s="5"/>
      <c r="AY7" s="5"/>
      <c r="AZ7" s="5"/>
      <c r="BA7" s="5"/>
      <c r="BB7" s="5"/>
      <c r="BC7" s="5"/>
    </row>
    <row r="8" spans="1:55" s="12" customFormat="1" ht="27" customHeight="1" thickBot="1">
      <c r="A8" s="467"/>
      <c r="B8" s="468"/>
      <c r="C8" s="467"/>
      <c r="D8" s="469"/>
      <c r="E8" s="482"/>
      <c r="F8" s="482"/>
      <c r="G8" s="473" t="s">
        <v>6</v>
      </c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63"/>
      <c r="S8" s="428" t="s">
        <v>6</v>
      </c>
      <c r="T8" s="428"/>
      <c r="U8" s="428"/>
      <c r="V8" s="428"/>
      <c r="W8" s="428"/>
      <c r="X8" s="428"/>
      <c r="Y8" s="428"/>
      <c r="Z8" s="428"/>
      <c r="AA8" s="428"/>
      <c r="AB8" s="428"/>
      <c r="AC8" s="428"/>
      <c r="AD8" s="463"/>
      <c r="AE8" s="453" t="s">
        <v>6</v>
      </c>
      <c r="AF8" s="453"/>
      <c r="AG8" s="453"/>
      <c r="AH8" s="453"/>
      <c r="AI8" s="453"/>
      <c r="AJ8" s="453"/>
      <c r="AK8" s="453"/>
      <c r="AL8" s="453"/>
      <c r="AM8" s="453"/>
      <c r="AN8" s="453"/>
      <c r="AO8" s="453"/>
      <c r="AP8" s="443"/>
      <c r="AQ8" s="471"/>
      <c r="AR8" s="452"/>
      <c r="AS8" s="151"/>
      <c r="AT8" s="15"/>
      <c r="AU8" s="15"/>
      <c r="AV8" s="5"/>
      <c r="AW8" s="5"/>
      <c r="AX8" s="5"/>
      <c r="AY8" s="5"/>
      <c r="AZ8" s="5"/>
      <c r="BA8" s="5"/>
      <c r="BB8" s="5"/>
      <c r="BC8" s="5"/>
    </row>
    <row r="9" spans="1:55" s="12" customFormat="1" ht="14.25" customHeight="1" thickBot="1">
      <c r="A9" s="467"/>
      <c r="B9" s="468"/>
      <c r="C9" s="467"/>
      <c r="D9" s="469"/>
      <c r="E9" s="482"/>
      <c r="F9" s="482"/>
      <c r="G9" s="473" t="s">
        <v>29</v>
      </c>
      <c r="H9" s="473"/>
      <c r="I9" s="473"/>
      <c r="J9" s="473"/>
      <c r="K9" s="473" t="s">
        <v>30</v>
      </c>
      <c r="L9" s="473"/>
      <c r="M9" s="473"/>
      <c r="N9" s="473"/>
      <c r="O9" s="454" t="s">
        <v>71</v>
      </c>
      <c r="P9" s="455" t="s">
        <v>32</v>
      </c>
      <c r="Q9" s="455" t="s">
        <v>33</v>
      </c>
      <c r="R9" s="463"/>
      <c r="S9" s="428" t="s">
        <v>29</v>
      </c>
      <c r="T9" s="428"/>
      <c r="U9" s="428"/>
      <c r="V9" s="428"/>
      <c r="W9" s="428" t="s">
        <v>30</v>
      </c>
      <c r="X9" s="428"/>
      <c r="Y9" s="428"/>
      <c r="Z9" s="428"/>
      <c r="AA9" s="433" t="s">
        <v>71</v>
      </c>
      <c r="AB9" s="442" t="s">
        <v>32</v>
      </c>
      <c r="AC9" s="442" t="s">
        <v>33</v>
      </c>
      <c r="AD9" s="463"/>
      <c r="AE9" s="453" t="s">
        <v>29</v>
      </c>
      <c r="AF9" s="453"/>
      <c r="AG9" s="453"/>
      <c r="AH9" s="453"/>
      <c r="AI9" s="453" t="s">
        <v>30</v>
      </c>
      <c r="AJ9" s="453"/>
      <c r="AK9" s="453"/>
      <c r="AL9" s="453"/>
      <c r="AM9" s="445" t="s">
        <v>71</v>
      </c>
      <c r="AN9" s="446" t="s">
        <v>32</v>
      </c>
      <c r="AO9" s="446" t="s">
        <v>33</v>
      </c>
      <c r="AP9" s="443"/>
      <c r="AQ9" s="471"/>
      <c r="AR9" s="452"/>
      <c r="AS9" s="151"/>
      <c r="AT9" s="15"/>
      <c r="AU9" s="15"/>
      <c r="AV9" s="5"/>
      <c r="AW9" s="5"/>
      <c r="AX9" s="5"/>
      <c r="AY9" s="5"/>
      <c r="AZ9" s="5"/>
      <c r="BA9" s="5"/>
      <c r="BB9" s="5"/>
      <c r="BC9" s="5"/>
    </row>
    <row r="10" spans="1:55" s="12" customFormat="1" ht="17.25" customHeight="1" thickBot="1">
      <c r="A10" s="467"/>
      <c r="B10" s="468"/>
      <c r="C10" s="467"/>
      <c r="D10" s="469"/>
      <c r="E10" s="482"/>
      <c r="F10" s="482"/>
      <c r="G10" s="473"/>
      <c r="H10" s="473"/>
      <c r="I10" s="473"/>
      <c r="J10" s="473"/>
      <c r="K10" s="473"/>
      <c r="L10" s="473"/>
      <c r="M10" s="473"/>
      <c r="N10" s="473"/>
      <c r="O10" s="454"/>
      <c r="P10" s="455"/>
      <c r="Q10" s="455"/>
      <c r="R10" s="463"/>
      <c r="S10" s="428"/>
      <c r="T10" s="428"/>
      <c r="U10" s="428"/>
      <c r="V10" s="428"/>
      <c r="W10" s="428"/>
      <c r="X10" s="428"/>
      <c r="Y10" s="428"/>
      <c r="Z10" s="428"/>
      <c r="AA10" s="433"/>
      <c r="AB10" s="442"/>
      <c r="AC10" s="442"/>
      <c r="AD10" s="463"/>
      <c r="AE10" s="453"/>
      <c r="AF10" s="453"/>
      <c r="AG10" s="453"/>
      <c r="AH10" s="453"/>
      <c r="AI10" s="453"/>
      <c r="AJ10" s="453"/>
      <c r="AK10" s="453"/>
      <c r="AL10" s="453"/>
      <c r="AM10" s="445"/>
      <c r="AN10" s="446"/>
      <c r="AO10" s="446"/>
      <c r="AP10" s="443"/>
      <c r="AQ10" s="471"/>
      <c r="AR10" s="452"/>
      <c r="AS10" s="151"/>
      <c r="AT10" s="15"/>
      <c r="AU10" s="15"/>
      <c r="AV10" s="5"/>
      <c r="AW10" s="5"/>
      <c r="AX10" s="5"/>
      <c r="AY10" s="5"/>
      <c r="AZ10" s="5"/>
      <c r="BA10" s="5"/>
      <c r="BB10" s="5"/>
      <c r="BC10" s="5"/>
    </row>
    <row r="11" spans="1:57" s="12" customFormat="1" ht="19.5" customHeight="1" thickBot="1">
      <c r="A11" s="467"/>
      <c r="B11" s="468"/>
      <c r="C11" s="467"/>
      <c r="D11" s="469"/>
      <c r="E11" s="482"/>
      <c r="F11" s="482"/>
      <c r="G11" s="473" t="s">
        <v>7</v>
      </c>
      <c r="H11" s="473" t="s">
        <v>26</v>
      </c>
      <c r="I11" s="473" t="s">
        <v>8</v>
      </c>
      <c r="J11" s="473" t="s">
        <v>62</v>
      </c>
      <c r="K11" s="416" t="s">
        <v>7</v>
      </c>
      <c r="L11" s="417"/>
      <c r="M11" s="418"/>
      <c r="N11" s="462" t="s">
        <v>62</v>
      </c>
      <c r="O11" s="454"/>
      <c r="P11" s="455"/>
      <c r="Q11" s="455"/>
      <c r="R11" s="463"/>
      <c r="S11" s="428" t="s">
        <v>7</v>
      </c>
      <c r="T11" s="428" t="s">
        <v>26</v>
      </c>
      <c r="U11" s="428" t="s">
        <v>8</v>
      </c>
      <c r="V11" s="428" t="s">
        <v>62</v>
      </c>
      <c r="W11" s="550" t="s">
        <v>7</v>
      </c>
      <c r="X11" s="417"/>
      <c r="Y11" s="418"/>
      <c r="Z11" s="434" t="s">
        <v>62</v>
      </c>
      <c r="AA11" s="433"/>
      <c r="AB11" s="442"/>
      <c r="AC11" s="442"/>
      <c r="AD11" s="463"/>
      <c r="AE11" s="453" t="s">
        <v>7</v>
      </c>
      <c r="AF11" s="453" t="s">
        <v>26</v>
      </c>
      <c r="AG11" s="453" t="s">
        <v>8</v>
      </c>
      <c r="AH11" s="453" t="s">
        <v>62</v>
      </c>
      <c r="AI11" s="552" t="s">
        <v>7</v>
      </c>
      <c r="AJ11" s="417"/>
      <c r="AK11" s="418"/>
      <c r="AL11" s="450" t="s">
        <v>62</v>
      </c>
      <c r="AM11" s="445"/>
      <c r="AN11" s="446"/>
      <c r="AO11" s="446"/>
      <c r="AP11" s="443"/>
      <c r="AQ11" s="471"/>
      <c r="AR11" s="452"/>
      <c r="AS11" s="448" t="s">
        <v>20</v>
      </c>
      <c r="AT11" s="435"/>
      <c r="AU11" s="15">
        <v>23</v>
      </c>
      <c r="AV11" s="15">
        <v>23</v>
      </c>
      <c r="AW11" s="15">
        <v>24</v>
      </c>
      <c r="AX11" s="447" t="s">
        <v>21</v>
      </c>
      <c r="AY11" s="448"/>
      <c r="AZ11" s="42" t="s">
        <v>8</v>
      </c>
      <c r="BA11" s="449" t="s">
        <v>24</v>
      </c>
      <c r="BB11" s="449"/>
      <c r="BC11" s="449"/>
      <c r="BD11" s="435" t="s">
        <v>43</v>
      </c>
      <c r="BE11" s="435"/>
    </row>
    <row r="12" spans="1:57" s="13" customFormat="1" ht="27.75" customHeight="1" thickBot="1">
      <c r="A12" s="494"/>
      <c r="B12" s="481"/>
      <c r="C12" s="494"/>
      <c r="D12" s="493"/>
      <c r="E12" s="483"/>
      <c r="F12" s="483"/>
      <c r="G12" s="474"/>
      <c r="H12" s="474"/>
      <c r="I12" s="474"/>
      <c r="J12" s="474"/>
      <c r="K12" s="419"/>
      <c r="L12" s="420"/>
      <c r="M12" s="421"/>
      <c r="N12" s="488"/>
      <c r="O12" s="486"/>
      <c r="P12" s="487"/>
      <c r="Q12" s="487"/>
      <c r="R12" s="464"/>
      <c r="S12" s="466"/>
      <c r="T12" s="466"/>
      <c r="U12" s="466"/>
      <c r="V12" s="466"/>
      <c r="W12" s="551"/>
      <c r="X12" s="420"/>
      <c r="Y12" s="421"/>
      <c r="Z12" s="489"/>
      <c r="AA12" s="503"/>
      <c r="AB12" s="485"/>
      <c r="AC12" s="485"/>
      <c r="AD12" s="464"/>
      <c r="AE12" s="465"/>
      <c r="AF12" s="465"/>
      <c r="AG12" s="465"/>
      <c r="AH12" s="465"/>
      <c r="AI12" s="553"/>
      <c r="AJ12" s="420"/>
      <c r="AK12" s="421"/>
      <c r="AL12" s="502"/>
      <c r="AM12" s="490"/>
      <c r="AN12" s="497"/>
      <c r="AO12" s="497"/>
      <c r="AP12" s="472"/>
      <c r="AQ12" s="471"/>
      <c r="AR12" s="452"/>
      <c r="AS12" s="181" t="s">
        <v>10</v>
      </c>
      <c r="AT12" s="43" t="s">
        <v>11</v>
      </c>
      <c r="AU12" s="44" t="s">
        <v>16</v>
      </c>
      <c r="AV12" s="44" t="s">
        <v>17</v>
      </c>
      <c r="AW12" s="44" t="s">
        <v>18</v>
      </c>
      <c r="AX12" s="44" t="s">
        <v>22</v>
      </c>
      <c r="AY12" s="44" t="s">
        <v>15</v>
      </c>
      <c r="AZ12" s="45" t="s">
        <v>23</v>
      </c>
      <c r="BA12" s="55" t="s">
        <v>27</v>
      </c>
      <c r="BB12" s="55" t="s">
        <v>28</v>
      </c>
      <c r="BC12" s="55" t="s">
        <v>25</v>
      </c>
      <c r="BD12" s="43" t="s">
        <v>10</v>
      </c>
      <c r="BE12" s="43" t="s">
        <v>11</v>
      </c>
    </row>
    <row r="13" spans="1:60" s="3" customFormat="1" ht="33.75" customHeight="1" thickBot="1" thickTop="1">
      <c r="A13" s="226">
        <v>1</v>
      </c>
      <c r="B13" s="325" t="s">
        <v>57</v>
      </c>
      <c r="C13" s="235" t="s">
        <v>13</v>
      </c>
      <c r="D13" s="174" t="s">
        <v>140</v>
      </c>
      <c r="E13" s="169">
        <v>1</v>
      </c>
      <c r="F13" s="169">
        <v>1</v>
      </c>
      <c r="G13" s="80">
        <v>44475</v>
      </c>
      <c r="H13" s="162" t="s">
        <v>53</v>
      </c>
      <c r="I13" s="82">
        <v>314</v>
      </c>
      <c r="J13" s="82">
        <f aca="true" t="shared" si="0" ref="J13:J31">$AU$6</f>
        <v>6</v>
      </c>
      <c r="K13" s="392" t="s">
        <v>155</v>
      </c>
      <c r="L13" s="393"/>
      <c r="M13" s="394"/>
      <c r="N13" s="84">
        <f aca="true" t="shared" si="1" ref="N13:N20">BC13</f>
        <v>6</v>
      </c>
      <c r="O13" s="84">
        <f aca="true" t="shared" si="2" ref="O13:O31">$AV$6</f>
        <v>8</v>
      </c>
      <c r="P13" s="84">
        <f aca="true" t="shared" si="3" ref="P13:P31">$AW$6</f>
        <v>3</v>
      </c>
      <c r="Q13" s="85">
        <f aca="true" t="shared" si="4" ref="Q13:Q22">SUM(N13:P13)+J13</f>
        <v>23</v>
      </c>
      <c r="R13" s="9"/>
      <c r="S13" s="92">
        <v>44510</v>
      </c>
      <c r="T13" s="93" t="str">
        <f>H13</f>
        <v> 5-6</v>
      </c>
      <c r="U13" s="93">
        <f aca="true" t="shared" si="5" ref="U13:U21">I13</f>
        <v>314</v>
      </c>
      <c r="V13" s="93">
        <f aca="true" t="shared" si="6" ref="V13:V21">J13</f>
        <v>6</v>
      </c>
      <c r="W13" s="516" t="s">
        <v>156</v>
      </c>
      <c r="X13" s="390"/>
      <c r="Y13" s="391"/>
      <c r="Z13" s="103">
        <f aca="true" t="shared" si="7" ref="Z13:Z21">N13</f>
        <v>6</v>
      </c>
      <c r="AA13" s="95">
        <f aca="true" t="shared" si="8" ref="AA13:AA31">$AV$6</f>
        <v>8</v>
      </c>
      <c r="AB13" s="95">
        <f aca="true" t="shared" si="9" ref="AB13:AB31">$AW$6</f>
        <v>3</v>
      </c>
      <c r="AC13" s="96">
        <f aca="true" t="shared" si="10" ref="AC13:AC22">SUM(Z13:AB13)+V13</f>
        <v>23</v>
      </c>
      <c r="AD13" s="10"/>
      <c r="AE13" s="283">
        <v>44552</v>
      </c>
      <c r="AF13" s="284" t="str">
        <f aca="true" t="shared" si="11" ref="AF13:AF21">H13</f>
        <v> 5-6</v>
      </c>
      <c r="AG13" s="70">
        <f aca="true" t="shared" si="12" ref="AG13:AG21">I13</f>
        <v>314</v>
      </c>
      <c r="AH13" s="70">
        <f aca="true" t="shared" si="13" ref="AH13:AH21">J13</f>
        <v>6</v>
      </c>
      <c r="AI13" s="389" t="s">
        <v>157</v>
      </c>
      <c r="AJ13" s="390"/>
      <c r="AK13" s="391"/>
      <c r="AL13" s="90">
        <f aca="true" t="shared" si="14" ref="AL13:AL21">Z13</f>
        <v>6</v>
      </c>
      <c r="AM13" s="72">
        <f aca="true" t="shared" si="15" ref="AM13:AM31">$AV$6</f>
        <v>8</v>
      </c>
      <c r="AN13" s="72">
        <f aca="true" t="shared" si="16" ref="AN13:AN31">$AW$6+1</f>
        <v>4</v>
      </c>
      <c r="AO13" s="73">
        <f aca="true" t="shared" si="17" ref="AO13:AO22">SUM(AL13:AN13)+AH13</f>
        <v>24</v>
      </c>
      <c r="AP13" s="227">
        <f aca="true" t="shared" si="18" ref="AP13:AP22">AO13+AC13+Q13</f>
        <v>70</v>
      </c>
      <c r="AQ13" s="205">
        <f>E13</f>
        <v>1</v>
      </c>
      <c r="AR13" s="198">
        <f>F13</f>
        <v>1</v>
      </c>
      <c r="AS13" s="182">
        <v>42</v>
      </c>
      <c r="AT13" s="16">
        <v>48</v>
      </c>
      <c r="AU13" s="21" t="str">
        <f>TEXT(G13,"ДДДДДДД")</f>
        <v>среда</v>
      </c>
      <c r="AV13" s="21" t="str">
        <f>TEXT(S13,"ДДДДДДД")</f>
        <v>среда</v>
      </c>
      <c r="AW13" s="21" t="str">
        <f>TEXT(AE13,"ДДДДДДД")</f>
        <v>среда</v>
      </c>
      <c r="AX13" s="37">
        <v>4</v>
      </c>
      <c r="AY13" s="40" t="str">
        <f aca="true" t="shared" si="19" ref="AY13:AY21">IF(AX13=3,"5-6",IF(AX13=4,"7-8","9-10"))</f>
        <v>7-8</v>
      </c>
      <c r="AZ13" s="26">
        <v>211</v>
      </c>
      <c r="BA13" s="56" t="s">
        <v>42</v>
      </c>
      <c r="BB13" s="116" t="s">
        <v>45</v>
      </c>
      <c r="BC13" s="57">
        <v>6</v>
      </c>
      <c r="BD13" s="71">
        <v>40</v>
      </c>
      <c r="BE13" s="118">
        <v>41</v>
      </c>
      <c r="BF13" s="2"/>
      <c r="BG13" s="2"/>
      <c r="BH13" s="1"/>
    </row>
    <row r="14" spans="1:60" s="3" customFormat="1" ht="36" customHeight="1" thickBot="1">
      <c r="A14" s="214">
        <v>2</v>
      </c>
      <c r="B14" s="165" t="s">
        <v>100</v>
      </c>
      <c r="C14" s="236" t="s">
        <v>14</v>
      </c>
      <c r="D14" s="175" t="s">
        <v>141</v>
      </c>
      <c r="E14" s="215">
        <v>1</v>
      </c>
      <c r="F14" s="215">
        <v>1</v>
      </c>
      <c r="G14" s="282">
        <v>44477</v>
      </c>
      <c r="H14" s="136" t="s">
        <v>54</v>
      </c>
      <c r="I14" s="89">
        <v>204</v>
      </c>
      <c r="J14" s="89">
        <f t="shared" si="0"/>
        <v>6</v>
      </c>
      <c r="K14" s="392" t="s">
        <v>155</v>
      </c>
      <c r="L14" s="393"/>
      <c r="M14" s="394"/>
      <c r="N14" s="83">
        <f t="shared" si="1"/>
        <v>6</v>
      </c>
      <c r="O14" s="106">
        <v>8</v>
      </c>
      <c r="P14" s="106">
        <f t="shared" si="3"/>
        <v>3</v>
      </c>
      <c r="Q14" s="216">
        <f t="shared" si="4"/>
        <v>23</v>
      </c>
      <c r="R14" s="8"/>
      <c r="S14" s="317">
        <v>44512</v>
      </c>
      <c r="T14" s="97" t="str">
        <f aca="true" t="shared" si="20" ref="T14:T21">H14</f>
        <v> 3-4</v>
      </c>
      <c r="U14" s="89">
        <v>204</v>
      </c>
      <c r="V14" s="279">
        <f t="shared" si="6"/>
        <v>6</v>
      </c>
      <c r="W14" s="516" t="s">
        <v>156</v>
      </c>
      <c r="X14" s="390"/>
      <c r="Y14" s="391"/>
      <c r="Z14" s="326">
        <v>6</v>
      </c>
      <c r="AA14" s="318">
        <v>8</v>
      </c>
      <c r="AB14" s="318">
        <f t="shared" si="9"/>
        <v>3</v>
      </c>
      <c r="AC14" s="319">
        <f t="shared" si="10"/>
        <v>23</v>
      </c>
      <c r="AD14" s="320"/>
      <c r="AE14" s="324">
        <v>44554</v>
      </c>
      <c r="AF14" s="263" t="str">
        <f t="shared" si="11"/>
        <v> 3-4</v>
      </c>
      <c r="AG14" s="89">
        <v>204</v>
      </c>
      <c r="AH14" s="261">
        <f>$AU$6</f>
        <v>6</v>
      </c>
      <c r="AI14" s="389" t="s">
        <v>157</v>
      </c>
      <c r="AJ14" s="390"/>
      <c r="AK14" s="391"/>
      <c r="AL14" s="321">
        <v>6</v>
      </c>
      <c r="AM14" s="322">
        <v>8</v>
      </c>
      <c r="AN14" s="322">
        <v>4</v>
      </c>
      <c r="AO14" s="323">
        <f t="shared" si="17"/>
        <v>24</v>
      </c>
      <c r="AP14" s="224">
        <f t="shared" si="18"/>
        <v>70</v>
      </c>
      <c r="AQ14" s="159">
        <f aca="true" t="shared" si="21" ref="AQ14:AQ19">E14</f>
        <v>1</v>
      </c>
      <c r="AR14" s="199">
        <f aca="true" t="shared" si="22" ref="AR14:AR19">F14</f>
        <v>1</v>
      </c>
      <c r="AS14" s="182">
        <v>42</v>
      </c>
      <c r="AT14" s="16">
        <v>48</v>
      </c>
      <c r="AU14" s="21" t="str">
        <f>TEXT(G14,"ДДДДДДД")</f>
        <v>пятница</v>
      </c>
      <c r="AV14" s="21" t="str">
        <f>TEXT(S14,"ДДДДДДД")</f>
        <v>пятница</v>
      </c>
      <c r="AW14" s="21" t="str">
        <f>TEXT(AE14,"ДДДДДДД")</f>
        <v>пятница</v>
      </c>
      <c r="AX14" s="22">
        <v>4</v>
      </c>
      <c r="AY14" s="40" t="str">
        <f t="shared" si="19"/>
        <v>7-8</v>
      </c>
      <c r="AZ14" s="26">
        <v>211</v>
      </c>
      <c r="BA14" s="53" t="str">
        <f>BA13</f>
        <v>107,111</v>
      </c>
      <c r="BB14" s="53" t="str">
        <f>BB13</f>
        <v>9,00-11,00</v>
      </c>
      <c r="BC14" s="58">
        <f>$BC$13</f>
        <v>6</v>
      </c>
      <c r="BD14" s="117">
        <f>BD13</f>
        <v>40</v>
      </c>
      <c r="BE14" s="117">
        <f>BE13</f>
        <v>41</v>
      </c>
      <c r="BF14" s="2"/>
      <c r="BG14" s="2"/>
      <c r="BH14" s="1"/>
    </row>
    <row r="15" spans="1:60" s="3" customFormat="1" ht="58.5" customHeight="1" thickBot="1">
      <c r="A15" s="209">
        <v>3</v>
      </c>
      <c r="B15" s="164" t="s">
        <v>1</v>
      </c>
      <c r="C15" s="234" t="s">
        <v>13</v>
      </c>
      <c r="D15" s="167" t="s">
        <v>139</v>
      </c>
      <c r="E15" s="170">
        <v>1</v>
      </c>
      <c r="F15" s="170">
        <v>1</v>
      </c>
      <c r="G15" s="152">
        <v>44480</v>
      </c>
      <c r="H15" s="136" t="s">
        <v>53</v>
      </c>
      <c r="I15" s="81" t="s">
        <v>153</v>
      </c>
      <c r="J15" s="81">
        <f t="shared" si="0"/>
        <v>6</v>
      </c>
      <c r="K15" s="392" t="s">
        <v>155</v>
      </c>
      <c r="L15" s="393"/>
      <c r="M15" s="394"/>
      <c r="N15" s="83">
        <f t="shared" si="1"/>
        <v>6</v>
      </c>
      <c r="O15" s="83">
        <f t="shared" si="2"/>
        <v>8</v>
      </c>
      <c r="P15" s="83">
        <f t="shared" si="3"/>
        <v>3</v>
      </c>
      <c r="Q15" s="108">
        <f t="shared" si="4"/>
        <v>23</v>
      </c>
      <c r="R15" s="6"/>
      <c r="S15" s="94">
        <v>44515</v>
      </c>
      <c r="T15" s="97" t="str">
        <f t="shared" si="20"/>
        <v> 5-6</v>
      </c>
      <c r="U15" s="97" t="str">
        <f t="shared" si="5"/>
        <v>212    112          206</v>
      </c>
      <c r="V15" s="97">
        <f t="shared" si="6"/>
        <v>6</v>
      </c>
      <c r="W15" s="516" t="s">
        <v>156</v>
      </c>
      <c r="X15" s="390"/>
      <c r="Y15" s="391"/>
      <c r="Z15" s="153">
        <f t="shared" si="7"/>
        <v>6</v>
      </c>
      <c r="AA15" s="154">
        <f t="shared" si="8"/>
        <v>8</v>
      </c>
      <c r="AB15" s="154">
        <f t="shared" si="9"/>
        <v>3</v>
      </c>
      <c r="AC15" s="155">
        <f t="shared" si="10"/>
        <v>23</v>
      </c>
      <c r="AD15" s="156"/>
      <c r="AE15" s="273">
        <v>44557</v>
      </c>
      <c r="AF15" s="263" t="str">
        <f t="shared" si="11"/>
        <v> 5-6</v>
      </c>
      <c r="AG15" s="69" t="str">
        <f t="shared" si="12"/>
        <v>212    112          206</v>
      </c>
      <c r="AH15" s="69">
        <f t="shared" si="13"/>
        <v>6</v>
      </c>
      <c r="AI15" s="389" t="s">
        <v>157</v>
      </c>
      <c r="AJ15" s="390"/>
      <c r="AK15" s="391"/>
      <c r="AL15" s="157">
        <f t="shared" si="14"/>
        <v>6</v>
      </c>
      <c r="AM15" s="71">
        <f t="shared" si="15"/>
        <v>8</v>
      </c>
      <c r="AN15" s="71">
        <f t="shared" si="16"/>
        <v>4</v>
      </c>
      <c r="AO15" s="105">
        <f t="shared" si="17"/>
        <v>24</v>
      </c>
      <c r="AP15" s="210">
        <f t="shared" si="18"/>
        <v>70</v>
      </c>
      <c r="AQ15" s="159">
        <f t="shared" si="21"/>
        <v>1</v>
      </c>
      <c r="AR15" s="199">
        <f t="shared" si="22"/>
        <v>1</v>
      </c>
      <c r="AS15" s="182">
        <v>42</v>
      </c>
      <c r="AT15" s="16">
        <v>35</v>
      </c>
      <c r="AU15" s="21" t="str">
        <f aca="true" t="shared" si="23" ref="AU15:AU20">TEXT(G15,"ДДДДДДД")</f>
        <v>понедельник</v>
      </c>
      <c r="AV15" s="21" t="str">
        <f aca="true" t="shared" si="24" ref="AV15:AV20">TEXT(S15,"ДДДДДДД")</f>
        <v>понедельник</v>
      </c>
      <c r="AW15" s="21" t="str">
        <f aca="true" t="shared" si="25" ref="AW15:AW20">TEXT(AE15,"ДДДДДДД")</f>
        <v>понедельник</v>
      </c>
      <c r="AX15" s="22">
        <v>4</v>
      </c>
      <c r="AY15" s="40" t="str">
        <f t="shared" si="19"/>
        <v>7-8</v>
      </c>
      <c r="AZ15" s="26">
        <v>211</v>
      </c>
      <c r="BA15" s="53" t="str">
        <f aca="true" t="shared" si="26" ref="BA15:BA21">BA14</f>
        <v>107,111</v>
      </c>
      <c r="BB15" s="53" t="str">
        <f aca="true" t="shared" si="27" ref="BB15:BB21">BB14</f>
        <v>9,00-11,00</v>
      </c>
      <c r="BC15" s="58">
        <f aca="true" t="shared" si="28" ref="BC15:BC58">$BC$13</f>
        <v>6</v>
      </c>
      <c r="BD15" s="117">
        <f aca="true" t="shared" si="29" ref="BD15:BD21">BD14</f>
        <v>40</v>
      </c>
      <c r="BE15" s="117">
        <f>BE13</f>
        <v>41</v>
      </c>
      <c r="BF15" s="2"/>
      <c r="BG15" s="2"/>
      <c r="BH15" s="1"/>
    </row>
    <row r="16" spans="1:60" s="4" customFormat="1" ht="54.75" customHeight="1" thickBot="1">
      <c r="A16" s="315">
        <v>4</v>
      </c>
      <c r="B16" s="304" t="s">
        <v>2</v>
      </c>
      <c r="C16" s="303" t="s">
        <v>13</v>
      </c>
      <c r="D16" s="316" t="s">
        <v>154</v>
      </c>
      <c r="E16" s="305">
        <v>1</v>
      </c>
      <c r="F16" s="305">
        <v>1</v>
      </c>
      <c r="G16" s="80">
        <v>44475</v>
      </c>
      <c r="H16" s="136" t="s">
        <v>54</v>
      </c>
      <c r="I16" s="306">
        <v>206</v>
      </c>
      <c r="J16" s="306">
        <f t="shared" si="0"/>
        <v>6</v>
      </c>
      <c r="K16" s="392" t="s">
        <v>155</v>
      </c>
      <c r="L16" s="393"/>
      <c r="M16" s="394"/>
      <c r="N16" s="307">
        <f t="shared" si="1"/>
        <v>6</v>
      </c>
      <c r="O16" s="307">
        <f t="shared" si="2"/>
        <v>8</v>
      </c>
      <c r="P16" s="307">
        <f t="shared" si="3"/>
        <v>3</v>
      </c>
      <c r="Q16" s="308">
        <f t="shared" si="4"/>
        <v>23</v>
      </c>
      <c r="R16" s="309"/>
      <c r="S16" s="92">
        <v>44510</v>
      </c>
      <c r="T16" s="310" t="str">
        <f t="shared" si="20"/>
        <v> 3-4</v>
      </c>
      <c r="U16" s="310">
        <f t="shared" si="5"/>
        <v>206</v>
      </c>
      <c r="V16" s="310">
        <f t="shared" si="6"/>
        <v>6</v>
      </c>
      <c r="W16" s="516" t="s">
        <v>156</v>
      </c>
      <c r="X16" s="390"/>
      <c r="Y16" s="391"/>
      <c r="Z16" s="103">
        <f t="shared" si="7"/>
        <v>6</v>
      </c>
      <c r="AA16" s="95">
        <f t="shared" si="8"/>
        <v>8</v>
      </c>
      <c r="AB16" s="95">
        <f t="shared" si="9"/>
        <v>3</v>
      </c>
      <c r="AC16" s="96">
        <f t="shared" si="10"/>
        <v>23</v>
      </c>
      <c r="AD16" s="10"/>
      <c r="AE16" s="283">
        <v>44552</v>
      </c>
      <c r="AF16" s="284" t="str">
        <f t="shared" si="11"/>
        <v> 3-4</v>
      </c>
      <c r="AG16" s="70">
        <f t="shared" si="12"/>
        <v>206</v>
      </c>
      <c r="AH16" s="70">
        <f t="shared" si="13"/>
        <v>6</v>
      </c>
      <c r="AI16" s="389" t="s">
        <v>157</v>
      </c>
      <c r="AJ16" s="390"/>
      <c r="AK16" s="391"/>
      <c r="AL16" s="90">
        <f t="shared" si="14"/>
        <v>6</v>
      </c>
      <c r="AM16" s="72">
        <f t="shared" si="15"/>
        <v>8</v>
      </c>
      <c r="AN16" s="72">
        <f t="shared" si="16"/>
        <v>4</v>
      </c>
      <c r="AO16" s="73">
        <f t="shared" si="17"/>
        <v>24</v>
      </c>
      <c r="AP16" s="227">
        <f t="shared" si="18"/>
        <v>70</v>
      </c>
      <c r="AQ16" s="159">
        <f t="shared" si="21"/>
        <v>1</v>
      </c>
      <c r="AR16" s="199">
        <f t="shared" si="22"/>
        <v>1</v>
      </c>
      <c r="AS16" s="182">
        <v>42</v>
      </c>
      <c r="AT16" s="16">
        <v>35</v>
      </c>
      <c r="AU16" s="21" t="str">
        <f t="shared" si="23"/>
        <v>среда</v>
      </c>
      <c r="AV16" s="21" t="str">
        <f t="shared" si="24"/>
        <v>среда</v>
      </c>
      <c r="AW16" s="21" t="str">
        <f t="shared" si="25"/>
        <v>среда</v>
      </c>
      <c r="AX16" s="22">
        <v>5</v>
      </c>
      <c r="AY16" s="40" t="str">
        <f t="shared" si="19"/>
        <v>9-10</v>
      </c>
      <c r="AZ16" s="26">
        <v>211</v>
      </c>
      <c r="BA16" s="53" t="str">
        <f t="shared" si="26"/>
        <v>107,111</v>
      </c>
      <c r="BB16" s="53" t="str">
        <f t="shared" si="27"/>
        <v>9,00-11,00</v>
      </c>
      <c r="BC16" s="58">
        <f t="shared" si="28"/>
        <v>6</v>
      </c>
      <c r="BD16" s="117">
        <f t="shared" si="29"/>
        <v>40</v>
      </c>
      <c r="BE16" s="117">
        <f>BE14</f>
        <v>41</v>
      </c>
      <c r="BF16" s="2"/>
      <c r="BG16" s="2"/>
      <c r="BH16" s="1"/>
    </row>
    <row r="17" spans="1:60" s="3" customFormat="1" ht="27.75" customHeight="1" thickBot="1">
      <c r="A17" s="209">
        <v>5</v>
      </c>
      <c r="B17" s="164" t="s">
        <v>3</v>
      </c>
      <c r="C17" s="234" t="s">
        <v>14</v>
      </c>
      <c r="D17" s="167" t="s">
        <v>87</v>
      </c>
      <c r="E17" s="170">
        <v>1</v>
      </c>
      <c r="F17" s="170">
        <v>1</v>
      </c>
      <c r="G17" s="80">
        <v>44481</v>
      </c>
      <c r="H17" s="136" t="s">
        <v>53</v>
      </c>
      <c r="I17" s="81">
        <v>201</v>
      </c>
      <c r="J17" s="81">
        <f t="shared" si="0"/>
        <v>6</v>
      </c>
      <c r="K17" s="392" t="s">
        <v>155</v>
      </c>
      <c r="L17" s="393"/>
      <c r="M17" s="394"/>
      <c r="N17" s="83">
        <f t="shared" si="1"/>
        <v>6</v>
      </c>
      <c r="O17" s="83">
        <v>8</v>
      </c>
      <c r="P17" s="83">
        <f t="shared" si="3"/>
        <v>3</v>
      </c>
      <c r="Q17" s="108">
        <f t="shared" si="4"/>
        <v>23</v>
      </c>
      <c r="R17" s="6"/>
      <c r="S17" s="92">
        <v>44516</v>
      </c>
      <c r="T17" s="97" t="str">
        <f t="shared" si="20"/>
        <v> 5-6</v>
      </c>
      <c r="U17" s="97">
        <v>201</v>
      </c>
      <c r="V17" s="97">
        <f t="shared" si="6"/>
        <v>6</v>
      </c>
      <c r="W17" s="516" t="s">
        <v>156</v>
      </c>
      <c r="X17" s="390"/>
      <c r="Y17" s="391"/>
      <c r="Z17" s="153">
        <f t="shared" si="7"/>
        <v>6</v>
      </c>
      <c r="AA17" s="154">
        <f t="shared" si="8"/>
        <v>8</v>
      </c>
      <c r="AB17" s="154">
        <f t="shared" si="9"/>
        <v>3</v>
      </c>
      <c r="AC17" s="155">
        <f t="shared" si="10"/>
        <v>23</v>
      </c>
      <c r="AD17" s="156"/>
      <c r="AE17" s="283">
        <v>44558</v>
      </c>
      <c r="AF17" s="69" t="str">
        <f t="shared" si="11"/>
        <v> 5-6</v>
      </c>
      <c r="AG17" s="69">
        <f t="shared" si="12"/>
        <v>201</v>
      </c>
      <c r="AH17" s="69">
        <f t="shared" si="13"/>
        <v>6</v>
      </c>
      <c r="AI17" s="389" t="s">
        <v>157</v>
      </c>
      <c r="AJ17" s="390"/>
      <c r="AK17" s="391"/>
      <c r="AL17" s="157">
        <f t="shared" si="14"/>
        <v>6</v>
      </c>
      <c r="AM17" s="71">
        <f t="shared" si="15"/>
        <v>8</v>
      </c>
      <c r="AN17" s="71">
        <f t="shared" si="16"/>
        <v>4</v>
      </c>
      <c r="AO17" s="105">
        <f t="shared" si="17"/>
        <v>24</v>
      </c>
      <c r="AP17" s="210">
        <f t="shared" si="18"/>
        <v>70</v>
      </c>
      <c r="AQ17" s="159">
        <f t="shared" si="21"/>
        <v>1</v>
      </c>
      <c r="AR17" s="199">
        <f t="shared" si="22"/>
        <v>1</v>
      </c>
      <c r="AS17" s="182">
        <v>42</v>
      </c>
      <c r="AT17" s="16">
        <v>35</v>
      </c>
      <c r="AU17" s="21" t="str">
        <f t="shared" si="23"/>
        <v>вторник</v>
      </c>
      <c r="AV17" s="21" t="str">
        <f t="shared" si="24"/>
        <v>вторник</v>
      </c>
      <c r="AW17" s="21" t="str">
        <f t="shared" si="25"/>
        <v>вторник</v>
      </c>
      <c r="AX17" s="22">
        <v>5</v>
      </c>
      <c r="AY17" s="40" t="str">
        <f t="shared" si="19"/>
        <v>9-10</v>
      </c>
      <c r="AZ17" s="26">
        <v>211</v>
      </c>
      <c r="BA17" s="53" t="str">
        <f t="shared" si="26"/>
        <v>107,111</v>
      </c>
      <c r="BB17" s="53" t="str">
        <f t="shared" si="27"/>
        <v>9,00-11,00</v>
      </c>
      <c r="BC17" s="58">
        <f t="shared" si="28"/>
        <v>6</v>
      </c>
      <c r="BD17" s="117">
        <f t="shared" si="29"/>
        <v>40</v>
      </c>
      <c r="BE17" s="117">
        <f aca="true" t="shared" si="30" ref="BE17:BE51">BE15</f>
        <v>41</v>
      </c>
      <c r="BF17" s="2"/>
      <c r="BG17" s="2"/>
      <c r="BH17" s="1"/>
    </row>
    <row r="18" spans="1:60" s="3" customFormat="1" ht="39" customHeight="1" thickBot="1">
      <c r="A18" s="209">
        <v>6</v>
      </c>
      <c r="B18" s="164" t="s">
        <v>37</v>
      </c>
      <c r="C18" s="234" t="s">
        <v>183</v>
      </c>
      <c r="D18" s="167" t="s">
        <v>72</v>
      </c>
      <c r="E18" s="170">
        <v>1</v>
      </c>
      <c r="F18" s="170">
        <v>1</v>
      </c>
      <c r="G18" s="274">
        <v>44473</v>
      </c>
      <c r="H18" s="286" t="s">
        <v>52</v>
      </c>
      <c r="I18" s="81">
        <v>106</v>
      </c>
      <c r="J18" s="81">
        <v>6</v>
      </c>
      <c r="K18" s="392" t="s">
        <v>155</v>
      </c>
      <c r="L18" s="393"/>
      <c r="M18" s="394"/>
      <c r="N18" s="83">
        <f t="shared" si="1"/>
        <v>6</v>
      </c>
      <c r="O18" s="83">
        <f t="shared" si="2"/>
        <v>8</v>
      </c>
      <c r="P18" s="83">
        <f t="shared" si="3"/>
        <v>3</v>
      </c>
      <c r="Q18" s="108">
        <f t="shared" si="4"/>
        <v>23</v>
      </c>
      <c r="R18" s="6"/>
      <c r="S18" s="94">
        <v>44519</v>
      </c>
      <c r="T18" s="97" t="str">
        <f t="shared" si="20"/>
        <v> 1-2</v>
      </c>
      <c r="U18" s="97">
        <f t="shared" si="5"/>
        <v>106</v>
      </c>
      <c r="V18" s="97">
        <f t="shared" si="6"/>
        <v>6</v>
      </c>
      <c r="W18" s="516" t="s">
        <v>156</v>
      </c>
      <c r="X18" s="390"/>
      <c r="Y18" s="391"/>
      <c r="Z18" s="153">
        <f t="shared" si="7"/>
        <v>6</v>
      </c>
      <c r="AA18" s="154">
        <f t="shared" si="8"/>
        <v>8</v>
      </c>
      <c r="AB18" s="154">
        <f t="shared" si="9"/>
        <v>3</v>
      </c>
      <c r="AC18" s="155">
        <f t="shared" si="10"/>
        <v>23</v>
      </c>
      <c r="AD18" s="156"/>
      <c r="AE18" s="78">
        <v>44547</v>
      </c>
      <c r="AF18" s="69" t="str">
        <f t="shared" si="11"/>
        <v> 1-2</v>
      </c>
      <c r="AG18" s="69">
        <f t="shared" si="12"/>
        <v>106</v>
      </c>
      <c r="AH18" s="69">
        <f t="shared" si="13"/>
        <v>6</v>
      </c>
      <c r="AI18" s="389" t="s">
        <v>157</v>
      </c>
      <c r="AJ18" s="390"/>
      <c r="AK18" s="391"/>
      <c r="AL18" s="157">
        <f t="shared" si="14"/>
        <v>6</v>
      </c>
      <c r="AM18" s="71">
        <f t="shared" si="15"/>
        <v>8</v>
      </c>
      <c r="AN18" s="71">
        <f t="shared" si="16"/>
        <v>4</v>
      </c>
      <c r="AO18" s="105">
        <f t="shared" si="17"/>
        <v>24</v>
      </c>
      <c r="AP18" s="210">
        <f t="shared" si="18"/>
        <v>70</v>
      </c>
      <c r="AQ18" s="159">
        <f t="shared" si="21"/>
        <v>1</v>
      </c>
      <c r="AR18" s="199">
        <f t="shared" si="22"/>
        <v>1</v>
      </c>
      <c r="AS18" s="182">
        <v>42</v>
      </c>
      <c r="AT18" s="16">
        <v>35</v>
      </c>
      <c r="AU18" s="21" t="str">
        <f t="shared" si="23"/>
        <v>понедельник</v>
      </c>
      <c r="AV18" s="21" t="str">
        <f t="shared" si="24"/>
        <v>пятница</v>
      </c>
      <c r="AW18" s="21" t="str">
        <f t="shared" si="25"/>
        <v>пятница</v>
      </c>
      <c r="AX18" s="22">
        <v>4</v>
      </c>
      <c r="AY18" s="40" t="str">
        <f t="shared" si="19"/>
        <v>7-8</v>
      </c>
      <c r="AZ18" s="26">
        <v>211</v>
      </c>
      <c r="BA18" s="53" t="str">
        <f t="shared" si="26"/>
        <v>107,111</v>
      </c>
      <c r="BB18" s="53" t="str">
        <f t="shared" si="27"/>
        <v>9,00-11,00</v>
      </c>
      <c r="BC18" s="58">
        <f t="shared" si="28"/>
        <v>6</v>
      </c>
      <c r="BD18" s="117">
        <f t="shared" si="29"/>
        <v>40</v>
      </c>
      <c r="BE18" s="117">
        <f t="shared" si="30"/>
        <v>41</v>
      </c>
      <c r="BF18" s="2"/>
      <c r="BG18" s="2"/>
      <c r="BH18" s="1"/>
    </row>
    <row r="19" spans="1:60" s="3" customFormat="1" ht="39.75" customHeight="1" thickBot="1">
      <c r="A19" s="315">
        <v>7</v>
      </c>
      <c r="B19" s="304" t="s">
        <v>101</v>
      </c>
      <c r="C19" s="303" t="s">
        <v>13</v>
      </c>
      <c r="D19" s="316" t="s">
        <v>74</v>
      </c>
      <c r="E19" s="305">
        <v>1</v>
      </c>
      <c r="F19" s="305">
        <v>1</v>
      </c>
      <c r="G19" s="80">
        <v>44475</v>
      </c>
      <c r="H19" s="286" t="s">
        <v>52</v>
      </c>
      <c r="I19" s="306">
        <v>312</v>
      </c>
      <c r="J19" s="306">
        <f t="shared" si="0"/>
        <v>6</v>
      </c>
      <c r="K19" s="392" t="s">
        <v>155</v>
      </c>
      <c r="L19" s="393"/>
      <c r="M19" s="394"/>
      <c r="N19" s="307">
        <f t="shared" si="1"/>
        <v>6</v>
      </c>
      <c r="O19" s="307">
        <f t="shared" si="2"/>
        <v>8</v>
      </c>
      <c r="P19" s="307">
        <f t="shared" si="3"/>
        <v>3</v>
      </c>
      <c r="Q19" s="308">
        <f t="shared" si="4"/>
        <v>23</v>
      </c>
      <c r="R19" s="309"/>
      <c r="S19" s="92">
        <v>44510</v>
      </c>
      <c r="T19" s="310" t="str">
        <f t="shared" si="20"/>
        <v> 1-2</v>
      </c>
      <c r="U19" s="310">
        <f t="shared" si="5"/>
        <v>312</v>
      </c>
      <c r="V19" s="310">
        <f t="shared" si="6"/>
        <v>6</v>
      </c>
      <c r="W19" s="516" t="s">
        <v>156</v>
      </c>
      <c r="X19" s="390"/>
      <c r="Y19" s="391"/>
      <c r="Z19" s="293">
        <f t="shared" si="7"/>
        <v>6</v>
      </c>
      <c r="AA19" s="294">
        <f t="shared" si="8"/>
        <v>8</v>
      </c>
      <c r="AB19" s="294">
        <f t="shared" si="9"/>
        <v>3</v>
      </c>
      <c r="AC19" s="295">
        <f t="shared" si="10"/>
        <v>23</v>
      </c>
      <c r="AD19" s="296"/>
      <c r="AE19" s="283">
        <v>44552</v>
      </c>
      <c r="AF19" s="297" t="str">
        <f t="shared" si="11"/>
        <v> 1-2</v>
      </c>
      <c r="AG19" s="297">
        <f t="shared" si="12"/>
        <v>312</v>
      </c>
      <c r="AH19" s="297">
        <f t="shared" si="13"/>
        <v>6</v>
      </c>
      <c r="AI19" s="389" t="s">
        <v>157</v>
      </c>
      <c r="AJ19" s="390"/>
      <c r="AK19" s="391"/>
      <c r="AL19" s="311">
        <f t="shared" si="14"/>
        <v>6</v>
      </c>
      <c r="AM19" s="312">
        <f t="shared" si="15"/>
        <v>8</v>
      </c>
      <c r="AN19" s="312">
        <f t="shared" si="16"/>
        <v>4</v>
      </c>
      <c r="AO19" s="313">
        <f t="shared" si="17"/>
        <v>24</v>
      </c>
      <c r="AP19" s="314">
        <f t="shared" si="18"/>
        <v>70</v>
      </c>
      <c r="AQ19" s="159">
        <f t="shared" si="21"/>
        <v>1</v>
      </c>
      <c r="AR19" s="199">
        <f t="shared" si="22"/>
        <v>1</v>
      </c>
      <c r="AS19" s="182">
        <v>42</v>
      </c>
      <c r="AT19" s="16">
        <v>35</v>
      </c>
      <c r="AU19" s="21" t="str">
        <f t="shared" si="23"/>
        <v>среда</v>
      </c>
      <c r="AV19" s="21" t="str">
        <f t="shared" si="24"/>
        <v>среда</v>
      </c>
      <c r="AW19" s="21" t="str">
        <f t="shared" si="25"/>
        <v>среда</v>
      </c>
      <c r="AX19" s="22">
        <v>4</v>
      </c>
      <c r="AY19" s="40" t="str">
        <f t="shared" si="19"/>
        <v>7-8</v>
      </c>
      <c r="AZ19" s="26">
        <v>211</v>
      </c>
      <c r="BA19" s="53" t="str">
        <f t="shared" si="26"/>
        <v>107,111</v>
      </c>
      <c r="BB19" s="53" t="str">
        <f t="shared" si="27"/>
        <v>9,00-11,00</v>
      </c>
      <c r="BC19" s="58">
        <f t="shared" si="28"/>
        <v>6</v>
      </c>
      <c r="BD19" s="117">
        <f t="shared" si="29"/>
        <v>40</v>
      </c>
      <c r="BE19" s="117">
        <f t="shared" si="30"/>
        <v>41</v>
      </c>
      <c r="BF19" s="2"/>
      <c r="BG19" s="2"/>
      <c r="BH19" s="1"/>
    </row>
    <row r="20" spans="1:60" s="3" customFormat="1" ht="47.25" customHeight="1" thickBot="1">
      <c r="A20" s="209">
        <v>8</v>
      </c>
      <c r="B20" s="164" t="s">
        <v>40</v>
      </c>
      <c r="C20" s="234" t="s">
        <v>13</v>
      </c>
      <c r="D20" s="167" t="s">
        <v>73</v>
      </c>
      <c r="E20" s="170">
        <v>1</v>
      </c>
      <c r="F20" s="170">
        <v>1</v>
      </c>
      <c r="G20" s="274">
        <v>44476</v>
      </c>
      <c r="H20" s="136" t="s">
        <v>54</v>
      </c>
      <c r="I20" s="81">
        <v>204</v>
      </c>
      <c r="J20" s="81">
        <f t="shared" si="0"/>
        <v>6</v>
      </c>
      <c r="K20" s="392" t="s">
        <v>155</v>
      </c>
      <c r="L20" s="393"/>
      <c r="M20" s="394"/>
      <c r="N20" s="83">
        <f t="shared" si="1"/>
        <v>6</v>
      </c>
      <c r="O20" s="83">
        <f t="shared" si="2"/>
        <v>8</v>
      </c>
      <c r="P20" s="83">
        <f t="shared" si="3"/>
        <v>3</v>
      </c>
      <c r="Q20" s="108">
        <f t="shared" si="4"/>
        <v>23</v>
      </c>
      <c r="R20" s="6"/>
      <c r="S20" s="94">
        <v>44511</v>
      </c>
      <c r="T20" s="97" t="str">
        <f t="shared" si="20"/>
        <v> 3-4</v>
      </c>
      <c r="U20" s="97">
        <f t="shared" si="5"/>
        <v>204</v>
      </c>
      <c r="V20" s="97">
        <f t="shared" si="6"/>
        <v>6</v>
      </c>
      <c r="W20" s="516" t="s">
        <v>156</v>
      </c>
      <c r="X20" s="390"/>
      <c r="Y20" s="391"/>
      <c r="Z20" s="153">
        <f t="shared" si="7"/>
        <v>6</v>
      </c>
      <c r="AA20" s="154">
        <f t="shared" si="8"/>
        <v>8</v>
      </c>
      <c r="AB20" s="154">
        <f t="shared" si="9"/>
        <v>3</v>
      </c>
      <c r="AC20" s="155">
        <f t="shared" si="10"/>
        <v>23</v>
      </c>
      <c r="AD20" s="156"/>
      <c r="AE20" s="78">
        <v>44553</v>
      </c>
      <c r="AF20" s="69" t="str">
        <f t="shared" si="11"/>
        <v> 3-4</v>
      </c>
      <c r="AG20" s="69">
        <f t="shared" si="12"/>
        <v>204</v>
      </c>
      <c r="AH20" s="69">
        <f t="shared" si="13"/>
        <v>6</v>
      </c>
      <c r="AI20" s="389" t="s">
        <v>157</v>
      </c>
      <c r="AJ20" s="390"/>
      <c r="AK20" s="391"/>
      <c r="AL20" s="157">
        <f t="shared" si="14"/>
        <v>6</v>
      </c>
      <c r="AM20" s="71">
        <f t="shared" si="15"/>
        <v>8</v>
      </c>
      <c r="AN20" s="71">
        <f t="shared" si="16"/>
        <v>4</v>
      </c>
      <c r="AO20" s="105">
        <f t="shared" si="17"/>
        <v>24</v>
      </c>
      <c r="AP20" s="210">
        <f t="shared" si="18"/>
        <v>70</v>
      </c>
      <c r="AQ20" s="206">
        <f>E20</f>
        <v>1</v>
      </c>
      <c r="AR20" s="200">
        <f>F20</f>
        <v>1</v>
      </c>
      <c r="AS20" s="182">
        <v>42</v>
      </c>
      <c r="AT20" s="16">
        <v>35</v>
      </c>
      <c r="AU20" s="21" t="str">
        <f t="shared" si="23"/>
        <v>четверг</v>
      </c>
      <c r="AV20" s="21" t="str">
        <f t="shared" si="24"/>
        <v>четверг</v>
      </c>
      <c r="AW20" s="21" t="str">
        <f t="shared" si="25"/>
        <v>четверг</v>
      </c>
      <c r="AX20" s="22">
        <v>4</v>
      </c>
      <c r="AY20" s="40" t="str">
        <f t="shared" si="19"/>
        <v>7-8</v>
      </c>
      <c r="AZ20" s="26">
        <v>211</v>
      </c>
      <c r="BA20" s="53" t="str">
        <f t="shared" si="26"/>
        <v>107,111</v>
      </c>
      <c r="BB20" s="53" t="str">
        <f t="shared" si="27"/>
        <v>9,00-11,00</v>
      </c>
      <c r="BC20" s="58">
        <f t="shared" si="28"/>
        <v>6</v>
      </c>
      <c r="BD20" s="117">
        <f t="shared" si="29"/>
        <v>40</v>
      </c>
      <c r="BE20" s="117">
        <f t="shared" si="30"/>
        <v>41</v>
      </c>
      <c r="BF20" s="2"/>
      <c r="BG20" s="2"/>
      <c r="BH20" s="1"/>
    </row>
    <row r="21" spans="1:60" s="19" customFormat="1" ht="63.75" customHeight="1" thickBot="1">
      <c r="A21" s="315">
        <v>9</v>
      </c>
      <c r="B21" s="302" t="s">
        <v>0</v>
      </c>
      <c r="C21" s="303" t="s">
        <v>13</v>
      </c>
      <c r="D21" s="316" t="s">
        <v>184</v>
      </c>
      <c r="E21" s="305">
        <v>1</v>
      </c>
      <c r="F21" s="305">
        <v>1</v>
      </c>
      <c r="G21" s="282">
        <v>44477</v>
      </c>
      <c r="H21" s="136" t="s">
        <v>54</v>
      </c>
      <c r="I21" s="306" t="s">
        <v>124</v>
      </c>
      <c r="J21" s="306">
        <f t="shared" si="0"/>
        <v>6</v>
      </c>
      <c r="K21" s="392" t="s">
        <v>155</v>
      </c>
      <c r="L21" s="393"/>
      <c r="M21" s="394"/>
      <c r="N21" s="307">
        <f>BC20</f>
        <v>6</v>
      </c>
      <c r="O21" s="307">
        <f t="shared" si="2"/>
        <v>8</v>
      </c>
      <c r="P21" s="307">
        <f t="shared" si="3"/>
        <v>3</v>
      </c>
      <c r="Q21" s="308">
        <f t="shared" si="4"/>
        <v>23</v>
      </c>
      <c r="R21" s="309"/>
      <c r="S21" s="317">
        <v>44512</v>
      </c>
      <c r="T21" s="310" t="str">
        <f t="shared" si="20"/>
        <v> 3-4</v>
      </c>
      <c r="U21" s="310" t="str">
        <f t="shared" si="5"/>
        <v>201                                       206                                                    204</v>
      </c>
      <c r="V21" s="310">
        <f t="shared" si="6"/>
        <v>6</v>
      </c>
      <c r="W21" s="516" t="s">
        <v>156</v>
      </c>
      <c r="X21" s="390"/>
      <c r="Y21" s="391"/>
      <c r="Z21" s="293">
        <f t="shared" si="7"/>
        <v>6</v>
      </c>
      <c r="AA21" s="294">
        <f t="shared" si="8"/>
        <v>8</v>
      </c>
      <c r="AB21" s="294">
        <f t="shared" si="9"/>
        <v>3</v>
      </c>
      <c r="AC21" s="295">
        <f t="shared" si="10"/>
        <v>23</v>
      </c>
      <c r="AD21" s="296"/>
      <c r="AE21" s="324">
        <v>44554</v>
      </c>
      <c r="AF21" s="297" t="str">
        <f t="shared" si="11"/>
        <v> 3-4</v>
      </c>
      <c r="AG21" s="297" t="str">
        <f t="shared" si="12"/>
        <v>201                                       206                                                    204</v>
      </c>
      <c r="AH21" s="297">
        <f t="shared" si="13"/>
        <v>6</v>
      </c>
      <c r="AI21" s="389" t="s">
        <v>157</v>
      </c>
      <c r="AJ21" s="390"/>
      <c r="AK21" s="391"/>
      <c r="AL21" s="311">
        <f t="shared" si="14"/>
        <v>6</v>
      </c>
      <c r="AM21" s="312">
        <f t="shared" si="15"/>
        <v>8</v>
      </c>
      <c r="AN21" s="312">
        <f t="shared" si="16"/>
        <v>4</v>
      </c>
      <c r="AO21" s="313">
        <f t="shared" si="17"/>
        <v>24</v>
      </c>
      <c r="AP21" s="314">
        <f t="shared" si="18"/>
        <v>70</v>
      </c>
      <c r="AQ21" s="206" t="e">
        <f>#REF!</f>
        <v>#REF!</v>
      </c>
      <c r="AR21" s="183" t="e">
        <f>#REF!</f>
        <v>#REF!</v>
      </c>
      <c r="AS21" s="16">
        <v>42</v>
      </c>
      <c r="AT21" s="16">
        <v>35</v>
      </c>
      <c r="AU21" s="21" t="e">
        <f>TEXT(#REF!,"ДДДДДДД")</f>
        <v>#REF!</v>
      </c>
      <c r="AV21" s="21" t="e">
        <f>TEXT(#REF!,"ДДДДДДД")</f>
        <v>#REF!</v>
      </c>
      <c r="AW21" s="21" t="e">
        <f>TEXT(#REF!,"ДДДДДДД")</f>
        <v>#REF!</v>
      </c>
      <c r="AX21" s="28">
        <v>5</v>
      </c>
      <c r="AY21" s="46" t="str">
        <f t="shared" si="19"/>
        <v>9-10</v>
      </c>
      <c r="AZ21" s="48">
        <v>211</v>
      </c>
      <c r="BA21" s="53" t="str">
        <f t="shared" si="26"/>
        <v>107,111</v>
      </c>
      <c r="BB21" s="53" t="str">
        <f t="shared" si="27"/>
        <v>9,00-11,00</v>
      </c>
      <c r="BC21" s="65">
        <f t="shared" si="28"/>
        <v>6</v>
      </c>
      <c r="BD21" s="117">
        <f t="shared" si="29"/>
        <v>40</v>
      </c>
      <c r="BE21" s="117">
        <f t="shared" si="30"/>
        <v>41</v>
      </c>
      <c r="BF21" s="18"/>
      <c r="BG21" s="18"/>
      <c r="BH21" s="17"/>
    </row>
    <row r="22" spans="1:60" s="4" customFormat="1" ht="94.5" customHeight="1" thickBot="1">
      <c r="A22" s="211">
        <v>10</v>
      </c>
      <c r="B22" s="178" t="s">
        <v>108</v>
      </c>
      <c r="C22" s="168" t="s">
        <v>19</v>
      </c>
      <c r="D22" s="166" t="s">
        <v>120</v>
      </c>
      <c r="E22" s="291">
        <v>1</v>
      </c>
      <c r="F22" s="291">
        <v>1</v>
      </c>
      <c r="G22" s="422" t="s">
        <v>158</v>
      </c>
      <c r="H22" s="423"/>
      <c r="I22" s="423"/>
      <c r="J22" s="423"/>
      <c r="K22" s="423"/>
      <c r="L22" s="423"/>
      <c r="M22" s="423"/>
      <c r="N22" s="424"/>
      <c r="O22" s="87">
        <v>20</v>
      </c>
      <c r="P22" s="87">
        <f aca="true" t="shared" si="31" ref="P22:P83">$AW$6</f>
        <v>3</v>
      </c>
      <c r="Q22" s="88">
        <f t="shared" si="4"/>
        <v>23</v>
      </c>
      <c r="R22" s="7"/>
      <c r="S22" s="425" t="s">
        <v>159</v>
      </c>
      <c r="T22" s="426"/>
      <c r="U22" s="426"/>
      <c r="V22" s="426"/>
      <c r="W22" s="426"/>
      <c r="X22" s="426"/>
      <c r="Y22" s="426"/>
      <c r="Z22" s="427"/>
      <c r="AA22" s="101">
        <v>20</v>
      </c>
      <c r="AB22" s="101">
        <f aca="true" t="shared" si="32" ref="AB22:AB83">$AW$6</f>
        <v>3</v>
      </c>
      <c r="AC22" s="102">
        <f t="shared" si="10"/>
        <v>23</v>
      </c>
      <c r="AD22" s="47"/>
      <c r="AE22" s="538" t="s">
        <v>187</v>
      </c>
      <c r="AF22" s="539"/>
      <c r="AG22" s="539"/>
      <c r="AH22" s="539"/>
      <c r="AI22" s="539"/>
      <c r="AJ22" s="539"/>
      <c r="AK22" s="539"/>
      <c r="AL22" s="540"/>
      <c r="AM22" s="76">
        <v>20</v>
      </c>
      <c r="AN22" s="76">
        <f aca="true" t="shared" si="33" ref="AN22:AN83">$AW$6+1</f>
        <v>4</v>
      </c>
      <c r="AO22" s="77">
        <f t="shared" si="17"/>
        <v>24</v>
      </c>
      <c r="AP22" s="213">
        <f t="shared" si="18"/>
        <v>70</v>
      </c>
      <c r="AQ22" s="160"/>
      <c r="AR22" s="68"/>
      <c r="AS22" s="16"/>
      <c r="AT22" s="16"/>
      <c r="AU22" s="21"/>
      <c r="AV22" s="21"/>
      <c r="AW22" s="21"/>
      <c r="AX22" s="267"/>
      <c r="AY22" s="50"/>
      <c r="AZ22" s="112"/>
      <c r="BA22" s="53"/>
      <c r="BB22" s="53"/>
      <c r="BC22" s="268"/>
      <c r="BD22" s="117"/>
      <c r="BE22" s="117"/>
      <c r="BF22" s="2"/>
      <c r="BG22" s="2"/>
      <c r="BH22" s="1"/>
    </row>
    <row r="23" spans="1:60" s="3" customFormat="1" ht="37.5" customHeight="1" thickBot="1">
      <c r="A23" s="226">
        <v>1</v>
      </c>
      <c r="B23" s="325" t="s">
        <v>57</v>
      </c>
      <c r="C23" s="235" t="s">
        <v>13</v>
      </c>
      <c r="D23" s="174" t="s">
        <v>140</v>
      </c>
      <c r="E23" s="169">
        <v>1</v>
      </c>
      <c r="F23" s="169">
        <v>2</v>
      </c>
      <c r="G23" s="80">
        <v>44475</v>
      </c>
      <c r="H23" s="162" t="s">
        <v>53</v>
      </c>
      <c r="I23" s="82">
        <v>314</v>
      </c>
      <c r="J23" s="82">
        <f t="shared" si="0"/>
        <v>6</v>
      </c>
      <c r="K23" s="392" t="s">
        <v>155</v>
      </c>
      <c r="L23" s="393"/>
      <c r="M23" s="394"/>
      <c r="N23" s="84">
        <f>BC23</f>
        <v>6</v>
      </c>
      <c r="O23" s="84">
        <f t="shared" si="2"/>
        <v>8</v>
      </c>
      <c r="P23" s="84">
        <f t="shared" si="3"/>
        <v>3</v>
      </c>
      <c r="Q23" s="85">
        <f>SUM(N23:P23)+J23</f>
        <v>23</v>
      </c>
      <c r="R23" s="9"/>
      <c r="S23" s="92">
        <v>44510</v>
      </c>
      <c r="T23" s="93" t="str">
        <f>H23</f>
        <v> 5-6</v>
      </c>
      <c r="U23" s="93">
        <f>I23</f>
        <v>314</v>
      </c>
      <c r="V23" s="93">
        <f>J23</f>
        <v>6</v>
      </c>
      <c r="W23" s="516" t="s">
        <v>156</v>
      </c>
      <c r="X23" s="390"/>
      <c r="Y23" s="391"/>
      <c r="Z23" s="103">
        <f>N23</f>
        <v>6</v>
      </c>
      <c r="AA23" s="95">
        <f t="shared" si="8"/>
        <v>8</v>
      </c>
      <c r="AB23" s="95">
        <f t="shared" si="9"/>
        <v>3</v>
      </c>
      <c r="AC23" s="96">
        <f>SUM(Z23:AB23)+V23</f>
        <v>23</v>
      </c>
      <c r="AD23" s="10"/>
      <c r="AE23" s="283">
        <v>44552</v>
      </c>
      <c r="AF23" s="284" t="str">
        <f>H23</f>
        <v> 5-6</v>
      </c>
      <c r="AG23" s="70">
        <f>I23</f>
        <v>314</v>
      </c>
      <c r="AH23" s="70">
        <f>J23</f>
        <v>6</v>
      </c>
      <c r="AI23" s="389" t="s">
        <v>157</v>
      </c>
      <c r="AJ23" s="390"/>
      <c r="AK23" s="391"/>
      <c r="AL23" s="90">
        <f>Z23</f>
        <v>6</v>
      </c>
      <c r="AM23" s="72">
        <f t="shared" si="15"/>
        <v>8</v>
      </c>
      <c r="AN23" s="72">
        <f t="shared" si="16"/>
        <v>4</v>
      </c>
      <c r="AO23" s="73">
        <f>SUM(AL23:AN23)+AH23</f>
        <v>24</v>
      </c>
      <c r="AP23" s="227">
        <f>AO23+AC23+Q23</f>
        <v>70</v>
      </c>
      <c r="AQ23" s="205">
        <f>E23</f>
        <v>1</v>
      </c>
      <c r="AR23" s="198">
        <f>F23</f>
        <v>2</v>
      </c>
      <c r="AS23" s="182">
        <v>42</v>
      </c>
      <c r="AT23" s="16">
        <v>48</v>
      </c>
      <c r="AU23" s="21" t="str">
        <f>TEXT(G23,"ДДДДДДД")</f>
        <v>среда</v>
      </c>
      <c r="AV23" s="21" t="str">
        <f>TEXT(S23,"ДДДДДДД")</f>
        <v>среда</v>
      </c>
      <c r="AW23" s="21" t="str">
        <f>TEXT(AE23,"ДДДДДДД")</f>
        <v>среда</v>
      </c>
      <c r="AX23" s="37">
        <v>4</v>
      </c>
      <c r="AY23" s="40" t="str">
        <f>IF(AX23=3,"5-6",IF(AX23=4,"7-8","9-10"))</f>
        <v>7-8</v>
      </c>
      <c r="AZ23" s="26">
        <v>211</v>
      </c>
      <c r="BA23" s="56" t="s">
        <v>42</v>
      </c>
      <c r="BB23" s="116" t="s">
        <v>45</v>
      </c>
      <c r="BC23" s="57">
        <v>6</v>
      </c>
      <c r="BD23" s="71">
        <v>40</v>
      </c>
      <c r="BE23" s="118">
        <v>41</v>
      </c>
      <c r="BF23" s="2"/>
      <c r="BG23" s="2"/>
      <c r="BH23" s="1"/>
    </row>
    <row r="24" spans="1:60" s="3" customFormat="1" ht="36" customHeight="1" thickBot="1">
      <c r="A24" s="315">
        <v>2</v>
      </c>
      <c r="B24" s="165" t="s">
        <v>100</v>
      </c>
      <c r="C24" s="236" t="s">
        <v>14</v>
      </c>
      <c r="D24" s="175" t="s">
        <v>141</v>
      </c>
      <c r="E24" s="305">
        <v>1</v>
      </c>
      <c r="F24" s="305">
        <v>2</v>
      </c>
      <c r="G24" s="282">
        <v>44482</v>
      </c>
      <c r="H24" s="228" t="s">
        <v>54</v>
      </c>
      <c r="I24" s="89">
        <v>204</v>
      </c>
      <c r="J24" s="89">
        <f t="shared" si="0"/>
        <v>6</v>
      </c>
      <c r="K24" s="392" t="s">
        <v>155</v>
      </c>
      <c r="L24" s="393"/>
      <c r="M24" s="394"/>
      <c r="N24" s="83">
        <f aca="true" t="shared" si="34" ref="N24:N30">BC24</f>
        <v>6</v>
      </c>
      <c r="O24" s="83">
        <v>8</v>
      </c>
      <c r="P24" s="83">
        <f t="shared" si="3"/>
        <v>3</v>
      </c>
      <c r="Q24" s="108">
        <f aca="true" t="shared" si="35" ref="Q24:Q32">SUM(N24:P24)+J24</f>
        <v>23</v>
      </c>
      <c r="R24" s="8"/>
      <c r="S24" s="317">
        <v>44510</v>
      </c>
      <c r="T24" s="99" t="str">
        <f>H24</f>
        <v> 3-4</v>
      </c>
      <c r="U24" s="89">
        <v>204</v>
      </c>
      <c r="V24" s="279">
        <f aca="true" t="shared" si="36" ref="V24:V31">J24</f>
        <v>6</v>
      </c>
      <c r="W24" s="395" t="s">
        <v>156</v>
      </c>
      <c r="X24" s="396"/>
      <c r="Y24" s="397"/>
      <c r="Z24" s="326">
        <v>6</v>
      </c>
      <c r="AA24" s="318">
        <v>8</v>
      </c>
      <c r="AB24" s="318">
        <f t="shared" si="9"/>
        <v>3</v>
      </c>
      <c r="AC24" s="319">
        <f aca="true" t="shared" si="37" ref="AC24:AC32">SUM(Z24:AB24)+V24</f>
        <v>23</v>
      </c>
      <c r="AD24" s="320"/>
      <c r="AE24" s="324">
        <v>44552</v>
      </c>
      <c r="AF24" s="348" t="str">
        <f>H24</f>
        <v> 3-4</v>
      </c>
      <c r="AG24" s="89">
        <v>204</v>
      </c>
      <c r="AH24" s="261">
        <f>$AU$6</f>
        <v>6</v>
      </c>
      <c r="AI24" s="389" t="s">
        <v>157</v>
      </c>
      <c r="AJ24" s="390"/>
      <c r="AK24" s="391"/>
      <c r="AL24" s="321">
        <v>6</v>
      </c>
      <c r="AM24" s="322">
        <v>8</v>
      </c>
      <c r="AN24" s="322">
        <v>4</v>
      </c>
      <c r="AO24" s="323">
        <f aca="true" t="shared" si="38" ref="AO24:AO31">SUM(AL24:AN24)+AH24</f>
        <v>24</v>
      </c>
      <c r="AP24" s="224">
        <f aca="true" t="shared" si="39" ref="AP24:AP31">AO24+AC24+Q24</f>
        <v>70</v>
      </c>
      <c r="AQ24" s="159">
        <f aca="true" t="shared" si="40" ref="AQ24:AQ29">E24</f>
        <v>1</v>
      </c>
      <c r="AR24" s="199">
        <f aca="true" t="shared" si="41" ref="AR24:AR29">F24</f>
        <v>2</v>
      </c>
      <c r="AS24" s="182">
        <v>42</v>
      </c>
      <c r="AT24" s="16">
        <v>48</v>
      </c>
      <c r="AU24" s="21" t="str">
        <f>TEXT(G24,"ДДДДДДД")</f>
        <v>среда</v>
      </c>
      <c r="AV24" s="21" t="str">
        <f>TEXT(S24,"ДДДДДДД")</f>
        <v>среда</v>
      </c>
      <c r="AW24" s="21" t="str">
        <f>TEXT(AE24,"ДДДДДДД")</f>
        <v>среда</v>
      </c>
      <c r="AX24" s="22">
        <v>4</v>
      </c>
      <c r="AY24" s="40" t="str">
        <f aca="true" t="shared" si="42" ref="AY24:AY31">IF(AX24=3,"5-6",IF(AX24=4,"7-8","9-10"))</f>
        <v>7-8</v>
      </c>
      <c r="AZ24" s="26">
        <v>211</v>
      </c>
      <c r="BA24" s="53" t="str">
        <f>BA23</f>
        <v>107,111</v>
      </c>
      <c r="BB24" s="53" t="str">
        <f>BB23</f>
        <v>9,00-11,00</v>
      </c>
      <c r="BC24" s="58">
        <f>$BC$13</f>
        <v>6</v>
      </c>
      <c r="BD24" s="117">
        <f>BD23</f>
        <v>40</v>
      </c>
      <c r="BE24" s="117">
        <f>BE23</f>
        <v>41</v>
      </c>
      <c r="BF24" s="2"/>
      <c r="BG24" s="2"/>
      <c r="BH24" s="1"/>
    </row>
    <row r="25" spans="1:60" s="4" customFormat="1" ht="86.25" customHeight="1" thickBot="1">
      <c r="A25" s="209">
        <v>3</v>
      </c>
      <c r="B25" s="164" t="s">
        <v>1</v>
      </c>
      <c r="C25" s="234" t="s">
        <v>13</v>
      </c>
      <c r="D25" s="167" t="s">
        <v>139</v>
      </c>
      <c r="E25" s="170">
        <v>1</v>
      </c>
      <c r="F25" s="170">
        <v>2</v>
      </c>
      <c r="G25" s="152">
        <v>44475</v>
      </c>
      <c r="H25" s="136" t="s">
        <v>53</v>
      </c>
      <c r="I25" s="81">
        <v>314</v>
      </c>
      <c r="J25" s="81">
        <f t="shared" si="0"/>
        <v>6</v>
      </c>
      <c r="K25" s="392" t="s">
        <v>155</v>
      </c>
      <c r="L25" s="393"/>
      <c r="M25" s="394"/>
      <c r="N25" s="84">
        <f t="shared" si="34"/>
        <v>6</v>
      </c>
      <c r="O25" s="84">
        <f t="shared" si="2"/>
        <v>8</v>
      </c>
      <c r="P25" s="84">
        <f t="shared" si="3"/>
        <v>3</v>
      </c>
      <c r="Q25" s="85">
        <f t="shared" si="35"/>
        <v>23</v>
      </c>
      <c r="R25" s="9"/>
      <c r="S25" s="94">
        <v>44510</v>
      </c>
      <c r="T25" s="97" t="str">
        <f>H25</f>
        <v> 5-6</v>
      </c>
      <c r="U25" s="97">
        <f>I25</f>
        <v>314</v>
      </c>
      <c r="V25" s="97">
        <f t="shared" si="36"/>
        <v>6</v>
      </c>
      <c r="W25" s="504" t="s">
        <v>156</v>
      </c>
      <c r="X25" s="505"/>
      <c r="Y25" s="506"/>
      <c r="Z25" s="153">
        <f>N25</f>
        <v>6</v>
      </c>
      <c r="AA25" s="154">
        <f t="shared" si="8"/>
        <v>8</v>
      </c>
      <c r="AB25" s="154">
        <f t="shared" si="9"/>
        <v>3</v>
      </c>
      <c r="AC25" s="155">
        <f t="shared" si="37"/>
        <v>23</v>
      </c>
      <c r="AD25" s="156"/>
      <c r="AE25" s="273">
        <v>44552</v>
      </c>
      <c r="AF25" s="263" t="str">
        <f>H25</f>
        <v> 5-6</v>
      </c>
      <c r="AG25" s="69">
        <f>I25</f>
        <v>314</v>
      </c>
      <c r="AH25" s="69">
        <f>J25</f>
        <v>6</v>
      </c>
      <c r="AI25" s="389" t="s">
        <v>157</v>
      </c>
      <c r="AJ25" s="390"/>
      <c r="AK25" s="391"/>
      <c r="AL25" s="90">
        <f aca="true" t="shared" si="43" ref="AL25:AL31">Z25</f>
        <v>6</v>
      </c>
      <c r="AM25" s="72">
        <f t="shared" si="15"/>
        <v>8</v>
      </c>
      <c r="AN25" s="72">
        <f t="shared" si="16"/>
        <v>4</v>
      </c>
      <c r="AO25" s="73">
        <f t="shared" si="38"/>
        <v>24</v>
      </c>
      <c r="AP25" s="227">
        <f t="shared" si="39"/>
        <v>70</v>
      </c>
      <c r="AQ25" s="159">
        <f t="shared" si="40"/>
        <v>1</v>
      </c>
      <c r="AR25" s="199">
        <f t="shared" si="41"/>
        <v>2</v>
      </c>
      <c r="AS25" s="182">
        <v>42</v>
      </c>
      <c r="AT25" s="16">
        <v>35</v>
      </c>
      <c r="AU25" s="21" t="str">
        <f aca="true" t="shared" si="44" ref="AU25:AU30">TEXT(G25,"ДДДДДДД")</f>
        <v>среда</v>
      </c>
      <c r="AV25" s="21" t="str">
        <f aca="true" t="shared" si="45" ref="AV25:AV30">TEXT(S25,"ДДДДДДД")</f>
        <v>среда</v>
      </c>
      <c r="AW25" s="21" t="str">
        <f aca="true" t="shared" si="46" ref="AW25:AW30">TEXT(AE25,"ДДДДДДД")</f>
        <v>среда</v>
      </c>
      <c r="AX25" s="22">
        <v>4</v>
      </c>
      <c r="AY25" s="40" t="str">
        <f t="shared" si="42"/>
        <v>7-8</v>
      </c>
      <c r="AZ25" s="26">
        <v>211</v>
      </c>
      <c r="BA25" s="53" t="str">
        <f aca="true" t="shared" si="47" ref="BA25:BB31">BA24</f>
        <v>107,111</v>
      </c>
      <c r="BB25" s="53" t="str">
        <f t="shared" si="47"/>
        <v>9,00-11,00</v>
      </c>
      <c r="BC25" s="58">
        <f t="shared" si="28"/>
        <v>6</v>
      </c>
      <c r="BD25" s="117">
        <f aca="true" t="shared" si="48" ref="BD25:BD31">BD24</f>
        <v>40</v>
      </c>
      <c r="BE25" s="117">
        <f>BE23</f>
        <v>41</v>
      </c>
      <c r="BF25" s="2"/>
      <c r="BG25" s="2"/>
      <c r="BH25" s="1"/>
    </row>
    <row r="26" spans="1:60" s="3" customFormat="1" ht="36.75" customHeight="1" thickBot="1">
      <c r="A26" s="315">
        <v>4</v>
      </c>
      <c r="B26" s="304" t="s">
        <v>2</v>
      </c>
      <c r="C26" s="303" t="s">
        <v>13</v>
      </c>
      <c r="D26" s="316" t="s">
        <v>154</v>
      </c>
      <c r="E26" s="305">
        <v>1</v>
      </c>
      <c r="F26" s="305">
        <v>2</v>
      </c>
      <c r="G26" s="381">
        <v>44475</v>
      </c>
      <c r="H26" s="286" t="s">
        <v>52</v>
      </c>
      <c r="I26" s="306">
        <v>206</v>
      </c>
      <c r="J26" s="306">
        <f t="shared" si="0"/>
        <v>6</v>
      </c>
      <c r="K26" s="392" t="s">
        <v>155</v>
      </c>
      <c r="L26" s="393"/>
      <c r="M26" s="394"/>
      <c r="N26" s="307">
        <f t="shared" si="34"/>
        <v>6</v>
      </c>
      <c r="O26" s="307">
        <f t="shared" si="2"/>
        <v>8</v>
      </c>
      <c r="P26" s="307">
        <f t="shared" si="3"/>
        <v>3</v>
      </c>
      <c r="Q26" s="308">
        <f t="shared" si="35"/>
        <v>23</v>
      </c>
      <c r="R26" s="309"/>
      <c r="S26" s="92">
        <v>44510</v>
      </c>
      <c r="T26" s="310" t="str">
        <f aca="true" t="shared" si="49" ref="T26:T31">H26</f>
        <v> 1-2</v>
      </c>
      <c r="U26" s="310">
        <f>I26</f>
        <v>206</v>
      </c>
      <c r="V26" s="310">
        <f t="shared" si="36"/>
        <v>6</v>
      </c>
      <c r="W26" s="516" t="s">
        <v>156</v>
      </c>
      <c r="X26" s="390"/>
      <c r="Y26" s="391"/>
      <c r="Z26" s="103">
        <f aca="true" t="shared" si="50" ref="Z26:Z31">N26</f>
        <v>6</v>
      </c>
      <c r="AA26" s="95">
        <f t="shared" si="8"/>
        <v>8</v>
      </c>
      <c r="AB26" s="95">
        <f t="shared" si="9"/>
        <v>3</v>
      </c>
      <c r="AC26" s="96">
        <f t="shared" si="37"/>
        <v>23</v>
      </c>
      <c r="AD26" s="10"/>
      <c r="AE26" s="385">
        <v>44552</v>
      </c>
      <c r="AF26" s="284" t="str">
        <f aca="true" t="shared" si="51" ref="AF26:AF31">H26</f>
        <v> 1-2</v>
      </c>
      <c r="AG26" s="70">
        <f aca="true" t="shared" si="52" ref="AG26:AG31">I26</f>
        <v>206</v>
      </c>
      <c r="AH26" s="70">
        <f aca="true" t="shared" si="53" ref="AH26:AH31">J26</f>
        <v>6</v>
      </c>
      <c r="AI26" s="389" t="s">
        <v>157</v>
      </c>
      <c r="AJ26" s="390"/>
      <c r="AK26" s="391"/>
      <c r="AL26" s="90">
        <f t="shared" si="43"/>
        <v>6</v>
      </c>
      <c r="AM26" s="72">
        <f t="shared" si="15"/>
        <v>8</v>
      </c>
      <c r="AN26" s="72">
        <f t="shared" si="16"/>
        <v>4</v>
      </c>
      <c r="AO26" s="73">
        <f t="shared" si="38"/>
        <v>24</v>
      </c>
      <c r="AP26" s="227">
        <f t="shared" si="39"/>
        <v>70</v>
      </c>
      <c r="AQ26" s="159">
        <f t="shared" si="40"/>
        <v>1</v>
      </c>
      <c r="AR26" s="199">
        <f t="shared" si="41"/>
        <v>2</v>
      </c>
      <c r="AS26" s="182">
        <v>42</v>
      </c>
      <c r="AT26" s="16">
        <v>35</v>
      </c>
      <c r="AU26" s="21" t="str">
        <f t="shared" si="44"/>
        <v>среда</v>
      </c>
      <c r="AV26" s="21" t="str">
        <f t="shared" si="45"/>
        <v>среда</v>
      </c>
      <c r="AW26" s="21" t="str">
        <f t="shared" si="46"/>
        <v>среда</v>
      </c>
      <c r="AX26" s="22">
        <v>5</v>
      </c>
      <c r="AY26" s="40" t="str">
        <f t="shared" si="42"/>
        <v>9-10</v>
      </c>
      <c r="AZ26" s="26">
        <v>211</v>
      </c>
      <c r="BA26" s="53" t="str">
        <f t="shared" si="47"/>
        <v>107,111</v>
      </c>
      <c r="BB26" s="53" t="str">
        <f t="shared" si="47"/>
        <v>9,00-11,00</v>
      </c>
      <c r="BC26" s="58">
        <f t="shared" si="28"/>
        <v>6</v>
      </c>
      <c r="BD26" s="117">
        <f t="shared" si="48"/>
        <v>40</v>
      </c>
      <c r="BE26" s="117">
        <f>BE24</f>
        <v>41</v>
      </c>
      <c r="BF26" s="2"/>
      <c r="BG26" s="2"/>
      <c r="BH26" s="1"/>
    </row>
    <row r="27" spans="1:60" s="3" customFormat="1" ht="39" customHeight="1" thickBot="1">
      <c r="A27" s="209">
        <v>5</v>
      </c>
      <c r="B27" s="164" t="s">
        <v>3</v>
      </c>
      <c r="C27" s="234" t="s">
        <v>14</v>
      </c>
      <c r="D27" s="167" t="s">
        <v>87</v>
      </c>
      <c r="E27" s="170">
        <v>1</v>
      </c>
      <c r="F27" s="170">
        <v>2</v>
      </c>
      <c r="G27" s="152">
        <v>44474</v>
      </c>
      <c r="H27" s="136" t="s">
        <v>53</v>
      </c>
      <c r="I27" s="81">
        <v>201</v>
      </c>
      <c r="J27" s="81">
        <f t="shared" si="0"/>
        <v>6</v>
      </c>
      <c r="K27" s="392" t="s">
        <v>155</v>
      </c>
      <c r="L27" s="393"/>
      <c r="M27" s="394"/>
      <c r="N27" s="83">
        <f t="shared" si="34"/>
        <v>6</v>
      </c>
      <c r="O27" s="83">
        <f t="shared" si="2"/>
        <v>8</v>
      </c>
      <c r="P27" s="83">
        <f t="shared" si="3"/>
        <v>3</v>
      </c>
      <c r="Q27" s="108">
        <f t="shared" si="35"/>
        <v>23</v>
      </c>
      <c r="R27" s="6"/>
      <c r="S27" s="94">
        <v>44509</v>
      </c>
      <c r="T27" s="97" t="str">
        <f t="shared" si="49"/>
        <v> 5-6</v>
      </c>
      <c r="U27" s="97">
        <v>201</v>
      </c>
      <c r="V27" s="97">
        <f t="shared" si="36"/>
        <v>6</v>
      </c>
      <c r="W27" s="516" t="s">
        <v>156</v>
      </c>
      <c r="X27" s="390"/>
      <c r="Y27" s="391"/>
      <c r="Z27" s="153">
        <f t="shared" si="50"/>
        <v>6</v>
      </c>
      <c r="AA27" s="154">
        <f t="shared" si="8"/>
        <v>8</v>
      </c>
      <c r="AB27" s="154">
        <f t="shared" si="9"/>
        <v>3</v>
      </c>
      <c r="AC27" s="155">
        <f t="shared" si="37"/>
        <v>23</v>
      </c>
      <c r="AD27" s="156"/>
      <c r="AE27" s="78">
        <v>44551</v>
      </c>
      <c r="AF27" s="69" t="str">
        <f t="shared" si="51"/>
        <v> 5-6</v>
      </c>
      <c r="AG27" s="69">
        <f t="shared" si="52"/>
        <v>201</v>
      </c>
      <c r="AH27" s="69">
        <f t="shared" si="53"/>
        <v>6</v>
      </c>
      <c r="AI27" s="389" t="s">
        <v>157</v>
      </c>
      <c r="AJ27" s="390"/>
      <c r="AK27" s="391"/>
      <c r="AL27" s="157">
        <f t="shared" si="43"/>
        <v>6</v>
      </c>
      <c r="AM27" s="71">
        <f t="shared" si="15"/>
        <v>8</v>
      </c>
      <c r="AN27" s="71">
        <f t="shared" si="16"/>
        <v>4</v>
      </c>
      <c r="AO27" s="105">
        <f t="shared" si="38"/>
        <v>24</v>
      </c>
      <c r="AP27" s="210">
        <f t="shared" si="39"/>
        <v>70</v>
      </c>
      <c r="AQ27" s="159">
        <f t="shared" si="40"/>
        <v>1</v>
      </c>
      <c r="AR27" s="199">
        <f t="shared" si="41"/>
        <v>2</v>
      </c>
      <c r="AS27" s="182">
        <v>42</v>
      </c>
      <c r="AT27" s="16">
        <v>35</v>
      </c>
      <c r="AU27" s="21" t="str">
        <f t="shared" si="44"/>
        <v>вторник</v>
      </c>
      <c r="AV27" s="21" t="str">
        <f t="shared" si="45"/>
        <v>вторник</v>
      </c>
      <c r="AW27" s="21" t="str">
        <f t="shared" si="46"/>
        <v>вторник</v>
      </c>
      <c r="AX27" s="22">
        <v>5</v>
      </c>
      <c r="AY27" s="40" t="str">
        <f t="shared" si="42"/>
        <v>9-10</v>
      </c>
      <c r="AZ27" s="26">
        <v>211</v>
      </c>
      <c r="BA27" s="53" t="str">
        <f t="shared" si="47"/>
        <v>107,111</v>
      </c>
      <c r="BB27" s="53" t="str">
        <f t="shared" si="47"/>
        <v>9,00-11,00</v>
      </c>
      <c r="BC27" s="58">
        <f t="shared" si="28"/>
        <v>6</v>
      </c>
      <c r="BD27" s="117">
        <f t="shared" si="48"/>
        <v>40</v>
      </c>
      <c r="BE27" s="117">
        <f t="shared" si="30"/>
        <v>41</v>
      </c>
      <c r="BF27" s="2"/>
      <c r="BG27" s="2"/>
      <c r="BH27" s="1"/>
    </row>
    <row r="28" spans="1:60" s="3" customFormat="1" ht="45.75" customHeight="1" thickBot="1">
      <c r="A28" s="315">
        <v>7</v>
      </c>
      <c r="B28" s="164" t="s">
        <v>37</v>
      </c>
      <c r="C28" s="234" t="s">
        <v>183</v>
      </c>
      <c r="D28" s="167" t="s">
        <v>72</v>
      </c>
      <c r="E28" s="305">
        <v>1</v>
      </c>
      <c r="F28" s="305">
        <v>2</v>
      </c>
      <c r="G28" s="381">
        <v>44480</v>
      </c>
      <c r="H28" s="136" t="s">
        <v>54</v>
      </c>
      <c r="I28" s="81">
        <v>106</v>
      </c>
      <c r="J28" s="81">
        <v>6</v>
      </c>
      <c r="K28" s="392" t="s">
        <v>155</v>
      </c>
      <c r="L28" s="393"/>
      <c r="M28" s="394"/>
      <c r="N28" s="83">
        <f t="shared" si="34"/>
        <v>6</v>
      </c>
      <c r="O28" s="83">
        <f t="shared" si="2"/>
        <v>8</v>
      </c>
      <c r="P28" s="83">
        <f t="shared" si="3"/>
        <v>3</v>
      </c>
      <c r="Q28" s="108">
        <f t="shared" si="35"/>
        <v>23</v>
      </c>
      <c r="R28" s="6"/>
      <c r="S28" s="384">
        <v>44512</v>
      </c>
      <c r="T28" s="97" t="str">
        <f t="shared" si="49"/>
        <v> 3-4</v>
      </c>
      <c r="U28" s="97">
        <f>I28</f>
        <v>106</v>
      </c>
      <c r="V28" s="97">
        <f t="shared" si="36"/>
        <v>6</v>
      </c>
      <c r="W28" s="516" t="s">
        <v>156</v>
      </c>
      <c r="X28" s="390"/>
      <c r="Y28" s="391"/>
      <c r="Z28" s="153">
        <f t="shared" si="50"/>
        <v>6</v>
      </c>
      <c r="AA28" s="154">
        <f t="shared" si="8"/>
        <v>8</v>
      </c>
      <c r="AB28" s="154">
        <f t="shared" si="9"/>
        <v>3</v>
      </c>
      <c r="AC28" s="155">
        <f t="shared" si="37"/>
        <v>23</v>
      </c>
      <c r="AD28" s="156"/>
      <c r="AE28" s="387">
        <v>44547</v>
      </c>
      <c r="AF28" s="69" t="str">
        <f t="shared" si="51"/>
        <v> 3-4</v>
      </c>
      <c r="AG28" s="69">
        <f t="shared" si="52"/>
        <v>106</v>
      </c>
      <c r="AH28" s="69">
        <f t="shared" si="53"/>
        <v>6</v>
      </c>
      <c r="AI28" s="389" t="s">
        <v>157</v>
      </c>
      <c r="AJ28" s="390"/>
      <c r="AK28" s="391"/>
      <c r="AL28" s="157">
        <f t="shared" si="43"/>
        <v>6</v>
      </c>
      <c r="AM28" s="71">
        <f t="shared" si="15"/>
        <v>8</v>
      </c>
      <c r="AN28" s="71">
        <f t="shared" si="16"/>
        <v>4</v>
      </c>
      <c r="AO28" s="105">
        <f t="shared" si="38"/>
        <v>24</v>
      </c>
      <c r="AP28" s="210">
        <f t="shared" si="39"/>
        <v>70</v>
      </c>
      <c r="AQ28" s="159">
        <f t="shared" si="40"/>
        <v>1</v>
      </c>
      <c r="AR28" s="199">
        <f t="shared" si="41"/>
        <v>2</v>
      </c>
      <c r="AS28" s="182">
        <v>42</v>
      </c>
      <c r="AT28" s="16">
        <v>35</v>
      </c>
      <c r="AU28" s="21" t="str">
        <f t="shared" si="44"/>
        <v>понедельник</v>
      </c>
      <c r="AV28" s="21" t="str">
        <f t="shared" si="45"/>
        <v>пятница</v>
      </c>
      <c r="AW28" s="21" t="str">
        <f t="shared" si="46"/>
        <v>пятница</v>
      </c>
      <c r="AX28" s="22">
        <v>4</v>
      </c>
      <c r="AY28" s="40" t="str">
        <f t="shared" si="42"/>
        <v>7-8</v>
      </c>
      <c r="AZ28" s="26">
        <v>211</v>
      </c>
      <c r="BA28" s="53" t="str">
        <f t="shared" si="47"/>
        <v>107,111</v>
      </c>
      <c r="BB28" s="53" t="str">
        <f t="shared" si="47"/>
        <v>9,00-11,00</v>
      </c>
      <c r="BC28" s="58">
        <f t="shared" si="28"/>
        <v>6</v>
      </c>
      <c r="BD28" s="117">
        <f t="shared" si="48"/>
        <v>40</v>
      </c>
      <c r="BE28" s="117">
        <f t="shared" si="30"/>
        <v>41</v>
      </c>
      <c r="BF28" s="2"/>
      <c r="BG28" s="2"/>
      <c r="BH28" s="1"/>
    </row>
    <row r="29" spans="1:60" s="3" customFormat="1" ht="38.25" customHeight="1" thickBot="1">
      <c r="A29" s="209">
        <v>7</v>
      </c>
      <c r="B29" s="304" t="s">
        <v>101</v>
      </c>
      <c r="C29" s="303" t="s">
        <v>13</v>
      </c>
      <c r="D29" s="316" t="s">
        <v>74</v>
      </c>
      <c r="E29" s="170">
        <v>1</v>
      </c>
      <c r="F29" s="170">
        <v>2</v>
      </c>
      <c r="G29" s="382">
        <v>44475</v>
      </c>
      <c r="H29" s="136" t="s">
        <v>54</v>
      </c>
      <c r="I29" s="306">
        <v>112</v>
      </c>
      <c r="J29" s="306">
        <f t="shared" si="0"/>
        <v>6</v>
      </c>
      <c r="K29" s="392" t="s">
        <v>155</v>
      </c>
      <c r="L29" s="393"/>
      <c r="M29" s="394"/>
      <c r="N29" s="307">
        <f t="shared" si="34"/>
        <v>6</v>
      </c>
      <c r="O29" s="307">
        <f t="shared" si="2"/>
        <v>8</v>
      </c>
      <c r="P29" s="307">
        <f t="shared" si="3"/>
        <v>3</v>
      </c>
      <c r="Q29" s="308">
        <f t="shared" si="35"/>
        <v>23</v>
      </c>
      <c r="R29" s="309"/>
      <c r="S29" s="384">
        <v>44510</v>
      </c>
      <c r="T29" s="310" t="str">
        <f t="shared" si="49"/>
        <v> 3-4</v>
      </c>
      <c r="U29" s="310">
        <f>I29</f>
        <v>112</v>
      </c>
      <c r="V29" s="310">
        <f t="shared" si="36"/>
        <v>6</v>
      </c>
      <c r="W29" s="516" t="s">
        <v>156</v>
      </c>
      <c r="X29" s="390"/>
      <c r="Y29" s="391"/>
      <c r="Z29" s="293">
        <f t="shared" si="50"/>
        <v>6</v>
      </c>
      <c r="AA29" s="294">
        <f t="shared" si="8"/>
        <v>8</v>
      </c>
      <c r="AB29" s="294">
        <f t="shared" si="9"/>
        <v>3</v>
      </c>
      <c r="AC29" s="295">
        <f t="shared" si="37"/>
        <v>23</v>
      </c>
      <c r="AD29" s="296"/>
      <c r="AE29" s="386">
        <v>44552</v>
      </c>
      <c r="AF29" s="297" t="str">
        <f t="shared" si="51"/>
        <v> 3-4</v>
      </c>
      <c r="AG29" s="297">
        <f t="shared" si="52"/>
        <v>112</v>
      </c>
      <c r="AH29" s="297">
        <f t="shared" si="53"/>
        <v>6</v>
      </c>
      <c r="AI29" s="389" t="s">
        <v>157</v>
      </c>
      <c r="AJ29" s="390"/>
      <c r="AK29" s="391"/>
      <c r="AL29" s="311">
        <f t="shared" si="43"/>
        <v>6</v>
      </c>
      <c r="AM29" s="312">
        <f t="shared" si="15"/>
        <v>8</v>
      </c>
      <c r="AN29" s="312">
        <f t="shared" si="16"/>
        <v>4</v>
      </c>
      <c r="AO29" s="313">
        <f t="shared" si="38"/>
        <v>24</v>
      </c>
      <c r="AP29" s="314">
        <f t="shared" si="39"/>
        <v>70</v>
      </c>
      <c r="AQ29" s="159">
        <f t="shared" si="40"/>
        <v>1</v>
      </c>
      <c r="AR29" s="199">
        <f t="shared" si="41"/>
        <v>2</v>
      </c>
      <c r="AS29" s="182">
        <v>42</v>
      </c>
      <c r="AT29" s="16">
        <v>35</v>
      </c>
      <c r="AU29" s="21" t="str">
        <f t="shared" si="44"/>
        <v>среда</v>
      </c>
      <c r="AV29" s="21" t="str">
        <f t="shared" si="45"/>
        <v>среда</v>
      </c>
      <c r="AW29" s="21" t="str">
        <f t="shared" si="46"/>
        <v>среда</v>
      </c>
      <c r="AX29" s="22">
        <v>4</v>
      </c>
      <c r="AY29" s="40" t="str">
        <f t="shared" si="42"/>
        <v>7-8</v>
      </c>
      <c r="AZ29" s="26">
        <v>211</v>
      </c>
      <c r="BA29" s="53" t="str">
        <f t="shared" si="47"/>
        <v>107,111</v>
      </c>
      <c r="BB29" s="53" t="str">
        <f t="shared" si="47"/>
        <v>9,00-11,00</v>
      </c>
      <c r="BC29" s="58">
        <f t="shared" si="28"/>
        <v>6</v>
      </c>
      <c r="BD29" s="117">
        <f t="shared" si="48"/>
        <v>40</v>
      </c>
      <c r="BE29" s="117">
        <f t="shared" si="30"/>
        <v>41</v>
      </c>
      <c r="BF29" s="2"/>
      <c r="BG29" s="2"/>
      <c r="BH29" s="1"/>
    </row>
    <row r="30" spans="1:60" s="19" customFormat="1" ht="45" customHeight="1" thickBot="1">
      <c r="A30" s="226">
        <v>8</v>
      </c>
      <c r="B30" s="164" t="s">
        <v>40</v>
      </c>
      <c r="C30" s="234" t="s">
        <v>13</v>
      </c>
      <c r="D30" s="167" t="s">
        <v>73</v>
      </c>
      <c r="E30" s="305">
        <v>1</v>
      </c>
      <c r="F30" s="305">
        <v>2</v>
      </c>
      <c r="G30" s="274">
        <v>44477</v>
      </c>
      <c r="H30" s="286" t="s">
        <v>52</v>
      </c>
      <c r="I30" s="81">
        <v>204</v>
      </c>
      <c r="J30" s="81">
        <f t="shared" si="0"/>
        <v>6</v>
      </c>
      <c r="K30" s="392" t="s">
        <v>155</v>
      </c>
      <c r="L30" s="393"/>
      <c r="M30" s="394"/>
      <c r="N30" s="83">
        <f t="shared" si="34"/>
        <v>6</v>
      </c>
      <c r="O30" s="83">
        <f t="shared" si="2"/>
        <v>8</v>
      </c>
      <c r="P30" s="83">
        <f t="shared" si="3"/>
        <v>3</v>
      </c>
      <c r="Q30" s="108">
        <f t="shared" si="35"/>
        <v>23</v>
      </c>
      <c r="R30" s="6"/>
      <c r="S30" s="384">
        <v>44512</v>
      </c>
      <c r="T30" s="97" t="str">
        <f t="shared" si="49"/>
        <v> 1-2</v>
      </c>
      <c r="U30" s="97">
        <f>I30</f>
        <v>204</v>
      </c>
      <c r="V30" s="97">
        <f t="shared" si="36"/>
        <v>6</v>
      </c>
      <c r="W30" s="516" t="s">
        <v>156</v>
      </c>
      <c r="X30" s="390"/>
      <c r="Y30" s="391"/>
      <c r="Z30" s="153">
        <f t="shared" si="50"/>
        <v>6</v>
      </c>
      <c r="AA30" s="154">
        <f t="shared" si="8"/>
        <v>8</v>
      </c>
      <c r="AB30" s="154">
        <f t="shared" si="9"/>
        <v>3</v>
      </c>
      <c r="AC30" s="155">
        <f t="shared" si="37"/>
        <v>23</v>
      </c>
      <c r="AD30" s="156"/>
      <c r="AE30" s="387">
        <v>44554</v>
      </c>
      <c r="AF30" s="69" t="str">
        <f t="shared" si="51"/>
        <v> 1-2</v>
      </c>
      <c r="AG30" s="69">
        <f t="shared" si="52"/>
        <v>204</v>
      </c>
      <c r="AH30" s="69">
        <f t="shared" si="53"/>
        <v>6</v>
      </c>
      <c r="AI30" s="389" t="s">
        <v>157</v>
      </c>
      <c r="AJ30" s="390"/>
      <c r="AK30" s="391"/>
      <c r="AL30" s="157">
        <f t="shared" si="43"/>
        <v>6</v>
      </c>
      <c r="AM30" s="71">
        <f t="shared" si="15"/>
        <v>8</v>
      </c>
      <c r="AN30" s="71">
        <f t="shared" si="16"/>
        <v>4</v>
      </c>
      <c r="AO30" s="105">
        <f t="shared" si="38"/>
        <v>24</v>
      </c>
      <c r="AP30" s="210">
        <f t="shared" si="39"/>
        <v>70</v>
      </c>
      <c r="AQ30" s="206">
        <f>E30</f>
        <v>1</v>
      </c>
      <c r="AR30" s="200">
        <f>F30</f>
        <v>2</v>
      </c>
      <c r="AS30" s="182">
        <v>42</v>
      </c>
      <c r="AT30" s="16">
        <v>35</v>
      </c>
      <c r="AU30" s="21" t="str">
        <f t="shared" si="44"/>
        <v>пятница</v>
      </c>
      <c r="AV30" s="21" t="str">
        <f t="shared" si="45"/>
        <v>пятница</v>
      </c>
      <c r="AW30" s="21" t="str">
        <f t="shared" si="46"/>
        <v>пятница</v>
      </c>
      <c r="AX30" s="22">
        <v>4</v>
      </c>
      <c r="AY30" s="40" t="str">
        <f t="shared" si="42"/>
        <v>7-8</v>
      </c>
      <c r="AZ30" s="26">
        <v>211</v>
      </c>
      <c r="BA30" s="53" t="str">
        <f t="shared" si="47"/>
        <v>107,111</v>
      </c>
      <c r="BB30" s="53" t="str">
        <f t="shared" si="47"/>
        <v>9,00-11,00</v>
      </c>
      <c r="BC30" s="58">
        <f t="shared" si="28"/>
        <v>6</v>
      </c>
      <c r="BD30" s="117">
        <f t="shared" si="48"/>
        <v>40</v>
      </c>
      <c r="BE30" s="117">
        <f t="shared" si="30"/>
        <v>41</v>
      </c>
      <c r="BF30" s="2"/>
      <c r="BG30" s="18"/>
      <c r="BH30" s="17"/>
    </row>
    <row r="31" spans="1:58" ht="76.5" customHeight="1" thickBot="1">
      <c r="A31" s="214">
        <v>9</v>
      </c>
      <c r="B31" s="302" t="s">
        <v>0</v>
      </c>
      <c r="C31" s="303" t="s">
        <v>13</v>
      </c>
      <c r="D31" s="316" t="s">
        <v>184</v>
      </c>
      <c r="E31" s="170">
        <v>1</v>
      </c>
      <c r="F31" s="170">
        <v>2</v>
      </c>
      <c r="G31" s="274">
        <v>44477</v>
      </c>
      <c r="H31" s="136" t="s">
        <v>54</v>
      </c>
      <c r="I31" s="306" t="s">
        <v>124</v>
      </c>
      <c r="J31" s="306">
        <f t="shared" si="0"/>
        <v>6</v>
      </c>
      <c r="K31" s="392" t="s">
        <v>155</v>
      </c>
      <c r="L31" s="393"/>
      <c r="M31" s="394"/>
      <c r="N31" s="307">
        <f>BC30</f>
        <v>6</v>
      </c>
      <c r="O31" s="307">
        <f t="shared" si="2"/>
        <v>8</v>
      </c>
      <c r="P31" s="307">
        <f t="shared" si="3"/>
        <v>3</v>
      </c>
      <c r="Q31" s="308">
        <f t="shared" si="35"/>
        <v>23</v>
      </c>
      <c r="R31" s="309"/>
      <c r="S31" s="317">
        <v>44512</v>
      </c>
      <c r="T31" s="310" t="str">
        <f t="shared" si="49"/>
        <v> 3-4</v>
      </c>
      <c r="U31" s="310" t="str">
        <f>I31</f>
        <v>201                                       206                                                    204</v>
      </c>
      <c r="V31" s="310">
        <f t="shared" si="36"/>
        <v>6</v>
      </c>
      <c r="W31" s="516" t="s">
        <v>156</v>
      </c>
      <c r="X31" s="390"/>
      <c r="Y31" s="391"/>
      <c r="Z31" s="293">
        <f t="shared" si="50"/>
        <v>6</v>
      </c>
      <c r="AA31" s="294">
        <f t="shared" si="8"/>
        <v>8</v>
      </c>
      <c r="AB31" s="294">
        <f t="shared" si="9"/>
        <v>3</v>
      </c>
      <c r="AC31" s="295">
        <f t="shared" si="37"/>
        <v>23</v>
      </c>
      <c r="AD31" s="296"/>
      <c r="AE31" s="324">
        <v>44554</v>
      </c>
      <c r="AF31" s="297" t="str">
        <f t="shared" si="51"/>
        <v> 3-4</v>
      </c>
      <c r="AG31" s="297" t="str">
        <f t="shared" si="52"/>
        <v>201                                       206                                                    204</v>
      </c>
      <c r="AH31" s="297">
        <f t="shared" si="53"/>
        <v>6</v>
      </c>
      <c r="AI31" s="389" t="s">
        <v>157</v>
      </c>
      <c r="AJ31" s="390"/>
      <c r="AK31" s="391"/>
      <c r="AL31" s="311">
        <f t="shared" si="43"/>
        <v>6</v>
      </c>
      <c r="AM31" s="312">
        <f t="shared" si="15"/>
        <v>8</v>
      </c>
      <c r="AN31" s="312">
        <f t="shared" si="16"/>
        <v>4</v>
      </c>
      <c r="AO31" s="313">
        <f t="shared" si="38"/>
        <v>24</v>
      </c>
      <c r="AP31" s="314">
        <f t="shared" si="39"/>
        <v>70</v>
      </c>
      <c r="AQ31" s="206" t="e">
        <f>#REF!</f>
        <v>#REF!</v>
      </c>
      <c r="AR31" s="183" t="e">
        <f>#REF!</f>
        <v>#REF!</v>
      </c>
      <c r="AS31" s="16">
        <v>42</v>
      </c>
      <c r="AT31" s="16">
        <v>35</v>
      </c>
      <c r="AU31" s="21" t="e">
        <f>TEXT(#REF!,"ДДДДДДД")</f>
        <v>#REF!</v>
      </c>
      <c r="AV31" s="21" t="e">
        <f>TEXT(#REF!,"ДДДДДДД")</f>
        <v>#REF!</v>
      </c>
      <c r="AW31" s="21" t="e">
        <f>TEXT(#REF!,"ДДДДДДД")</f>
        <v>#REF!</v>
      </c>
      <c r="AX31" s="28">
        <v>5</v>
      </c>
      <c r="AY31" s="46" t="str">
        <f t="shared" si="42"/>
        <v>9-10</v>
      </c>
      <c r="AZ31" s="48">
        <v>211</v>
      </c>
      <c r="BA31" s="53" t="str">
        <f t="shared" si="47"/>
        <v>107,111</v>
      </c>
      <c r="BB31" s="53" t="str">
        <f t="shared" si="47"/>
        <v>9,00-11,00</v>
      </c>
      <c r="BC31" s="65">
        <f t="shared" si="28"/>
        <v>6</v>
      </c>
      <c r="BD31" s="117">
        <f t="shared" si="48"/>
        <v>40</v>
      </c>
      <c r="BE31" s="117">
        <f t="shared" si="30"/>
        <v>41</v>
      </c>
      <c r="BF31" s="18"/>
    </row>
    <row r="32" spans="1:57" ht="108.75" customHeight="1" thickBot="1">
      <c r="A32" s="214">
        <v>10</v>
      </c>
      <c r="B32" s="178" t="s">
        <v>108</v>
      </c>
      <c r="C32" s="168" t="s">
        <v>19</v>
      </c>
      <c r="D32" s="343" t="s">
        <v>120</v>
      </c>
      <c r="E32" s="298">
        <v>1</v>
      </c>
      <c r="F32" s="298">
        <v>2</v>
      </c>
      <c r="G32" s="422" t="s">
        <v>158</v>
      </c>
      <c r="H32" s="423"/>
      <c r="I32" s="423"/>
      <c r="J32" s="423"/>
      <c r="K32" s="423"/>
      <c r="L32" s="423"/>
      <c r="M32" s="423"/>
      <c r="N32" s="424"/>
      <c r="O32" s="87">
        <v>20</v>
      </c>
      <c r="P32" s="87">
        <f t="shared" si="31"/>
        <v>3</v>
      </c>
      <c r="Q32" s="88">
        <f t="shared" si="35"/>
        <v>23</v>
      </c>
      <c r="R32" s="7"/>
      <c r="S32" s="425" t="s">
        <v>159</v>
      </c>
      <c r="T32" s="426"/>
      <c r="U32" s="426"/>
      <c r="V32" s="426"/>
      <c r="W32" s="426"/>
      <c r="X32" s="426"/>
      <c r="Y32" s="426"/>
      <c r="Z32" s="427"/>
      <c r="AA32" s="101">
        <v>20</v>
      </c>
      <c r="AB32" s="101">
        <f t="shared" si="32"/>
        <v>3</v>
      </c>
      <c r="AC32" s="102">
        <f t="shared" si="37"/>
        <v>23</v>
      </c>
      <c r="AD32" s="47"/>
      <c r="AE32" s="521" t="s">
        <v>187</v>
      </c>
      <c r="AF32" s="522"/>
      <c r="AG32" s="522"/>
      <c r="AH32" s="522"/>
      <c r="AI32" s="522"/>
      <c r="AJ32" s="522"/>
      <c r="AK32" s="522"/>
      <c r="AL32" s="523"/>
      <c r="AM32" s="299">
        <v>20</v>
      </c>
      <c r="AN32" s="299">
        <f t="shared" si="33"/>
        <v>4</v>
      </c>
      <c r="AO32" s="300">
        <f aca="true" t="shared" si="54" ref="AO32:AO42">SUM(AL32:AN32)+AH32</f>
        <v>24</v>
      </c>
      <c r="AP32" s="301">
        <f aca="true" t="shared" si="55" ref="AP32:AP42">AO32+AC32+Q32</f>
        <v>70</v>
      </c>
      <c r="AQ32" s="159"/>
      <c r="AR32" s="68"/>
      <c r="AS32" s="16"/>
      <c r="AT32" s="16"/>
      <c r="AU32" s="21"/>
      <c r="AV32" s="21"/>
      <c r="AW32" s="21"/>
      <c r="AX32" s="30"/>
      <c r="AY32" s="38"/>
      <c r="AZ32" s="25"/>
      <c r="BA32" s="64"/>
      <c r="BB32" s="62"/>
      <c r="BC32" s="110"/>
      <c r="BD32" s="117"/>
      <c r="BE32" s="117"/>
    </row>
    <row r="33" spans="1:57" ht="57" thickBot="1">
      <c r="A33" s="207">
        <v>1</v>
      </c>
      <c r="B33" s="225" t="s">
        <v>0</v>
      </c>
      <c r="C33" s="233" t="s">
        <v>13</v>
      </c>
      <c r="D33" s="316" t="s">
        <v>142</v>
      </c>
      <c r="E33" s="229">
        <v>2</v>
      </c>
      <c r="F33" s="229">
        <v>1</v>
      </c>
      <c r="G33" s="274">
        <v>44477</v>
      </c>
      <c r="H33" s="275" t="s">
        <v>52</v>
      </c>
      <c r="I33" s="185" t="s">
        <v>160</v>
      </c>
      <c r="J33" s="185">
        <f aca="true" t="shared" si="56" ref="J33:J52">$AU$6</f>
        <v>6</v>
      </c>
      <c r="K33" s="392" t="s">
        <v>155</v>
      </c>
      <c r="L33" s="393"/>
      <c r="M33" s="394"/>
      <c r="N33" s="186">
        <f>BC31</f>
        <v>6</v>
      </c>
      <c r="O33" s="186">
        <f aca="true" t="shared" si="57" ref="O33:O86">$AV$6</f>
        <v>8</v>
      </c>
      <c r="P33" s="186">
        <f t="shared" si="31"/>
        <v>3</v>
      </c>
      <c r="Q33" s="187">
        <f aca="true" t="shared" si="58" ref="Q33:Q59">SUM(N33:P33)+J33</f>
        <v>23</v>
      </c>
      <c r="R33" s="188"/>
      <c r="S33" s="350">
        <v>44512</v>
      </c>
      <c r="T33" s="287" t="str">
        <f aca="true" t="shared" si="59" ref="T33:V37">H33</f>
        <v> 1-2</v>
      </c>
      <c r="U33" s="189" t="str">
        <f t="shared" si="59"/>
        <v>32      33          112</v>
      </c>
      <c r="V33" s="189">
        <f t="shared" si="59"/>
        <v>6</v>
      </c>
      <c r="W33" s="517" t="s">
        <v>156</v>
      </c>
      <c r="X33" s="518"/>
      <c r="Y33" s="519"/>
      <c r="Z33" s="190">
        <f>N33</f>
        <v>6</v>
      </c>
      <c r="AA33" s="191">
        <f aca="true" t="shared" si="60" ref="AA33:AA86">$AV$6</f>
        <v>8</v>
      </c>
      <c r="AB33" s="191">
        <f t="shared" si="32"/>
        <v>3</v>
      </c>
      <c r="AC33" s="192">
        <f aca="true" t="shared" si="61" ref="AC33:AC59">SUM(Z33:AB33)+V33</f>
        <v>23</v>
      </c>
      <c r="AD33" s="193"/>
      <c r="AE33" s="351">
        <v>44554</v>
      </c>
      <c r="AF33" s="276" t="str">
        <f aca="true" t="shared" si="62" ref="AF33:AH37">H33</f>
        <v> 1-2</v>
      </c>
      <c r="AG33" s="194" t="str">
        <f t="shared" si="62"/>
        <v>32      33          112</v>
      </c>
      <c r="AH33" s="194">
        <f t="shared" si="62"/>
        <v>6</v>
      </c>
      <c r="AI33" s="520" t="s">
        <v>157</v>
      </c>
      <c r="AJ33" s="518"/>
      <c r="AK33" s="519"/>
      <c r="AL33" s="195">
        <f>Z33</f>
        <v>6</v>
      </c>
      <c r="AM33" s="196">
        <f aca="true" t="shared" si="63" ref="AM33:AM86">$AV$6</f>
        <v>8</v>
      </c>
      <c r="AN33" s="196">
        <f t="shared" si="33"/>
        <v>4</v>
      </c>
      <c r="AO33" s="197">
        <f t="shared" si="54"/>
        <v>24</v>
      </c>
      <c r="AP33" s="208">
        <f t="shared" si="55"/>
        <v>70</v>
      </c>
      <c r="AQ33" s="159" t="e">
        <f>#REF!</f>
        <v>#REF!</v>
      </c>
      <c r="AR33" s="68" t="e">
        <f>#REF!</f>
        <v>#REF!</v>
      </c>
      <c r="AS33" s="16">
        <v>42</v>
      </c>
      <c r="AT33" s="16">
        <v>35</v>
      </c>
      <c r="AU33" s="21" t="e">
        <f>TEXT(#REF!,"ДДДДДДД")</f>
        <v>#REF!</v>
      </c>
      <c r="AV33" s="21" t="e">
        <f>TEXT(#REF!,"ДДДДДДД")</f>
        <v>#REF!</v>
      </c>
      <c r="AW33" s="21" t="e">
        <f>TEXT(#REF!,"ДДДДДДД")</f>
        <v>#REF!</v>
      </c>
      <c r="AX33" s="22">
        <v>4</v>
      </c>
      <c r="AY33" s="40" t="str">
        <f aca="true" t="shared" si="64" ref="AY33:AY41">IF(AX33=3,"5-6",IF(AX33=4,"7-8","9-10"))</f>
        <v>7-8</v>
      </c>
      <c r="AZ33" s="26">
        <v>201</v>
      </c>
      <c r="BA33" s="53" t="e">
        <f>#REF!</f>
        <v>#REF!</v>
      </c>
      <c r="BB33" s="53" t="e">
        <f>#REF!</f>
        <v>#REF!</v>
      </c>
      <c r="BC33" s="58">
        <f t="shared" si="28"/>
        <v>6</v>
      </c>
      <c r="BD33" s="117" t="e">
        <f>#REF!</f>
        <v>#REF!</v>
      </c>
      <c r="BE33" s="117">
        <f>BE31</f>
        <v>41</v>
      </c>
    </row>
    <row r="34" spans="1:57" ht="108" customHeight="1" thickBot="1">
      <c r="A34" s="209">
        <v>2</v>
      </c>
      <c r="B34" s="178" t="s">
        <v>108</v>
      </c>
      <c r="C34" s="235" t="s">
        <v>19</v>
      </c>
      <c r="D34" s="292" t="s">
        <v>121</v>
      </c>
      <c r="E34" s="290">
        <v>2</v>
      </c>
      <c r="F34" s="290">
        <v>1</v>
      </c>
      <c r="G34" s="413" t="s">
        <v>161</v>
      </c>
      <c r="H34" s="414"/>
      <c r="I34" s="414"/>
      <c r="J34" s="414"/>
      <c r="K34" s="414"/>
      <c r="L34" s="414"/>
      <c r="M34" s="414"/>
      <c r="N34" s="415"/>
      <c r="O34" s="84">
        <v>20</v>
      </c>
      <c r="P34" s="84">
        <f t="shared" si="31"/>
        <v>3</v>
      </c>
      <c r="Q34" s="85">
        <f t="shared" si="58"/>
        <v>23</v>
      </c>
      <c r="R34" s="9"/>
      <c r="S34" s="507" t="s">
        <v>162</v>
      </c>
      <c r="T34" s="508"/>
      <c r="U34" s="508"/>
      <c r="V34" s="508"/>
      <c r="W34" s="508"/>
      <c r="X34" s="508"/>
      <c r="Y34" s="508"/>
      <c r="Z34" s="509"/>
      <c r="AA34" s="95">
        <v>20</v>
      </c>
      <c r="AB34" s="95">
        <f t="shared" si="32"/>
        <v>3</v>
      </c>
      <c r="AC34" s="96">
        <f t="shared" si="61"/>
        <v>23</v>
      </c>
      <c r="AD34" s="10"/>
      <c r="AE34" s="478" t="s">
        <v>163</v>
      </c>
      <c r="AF34" s="479"/>
      <c r="AG34" s="479"/>
      <c r="AH34" s="479"/>
      <c r="AI34" s="479"/>
      <c r="AJ34" s="479"/>
      <c r="AK34" s="479"/>
      <c r="AL34" s="480"/>
      <c r="AM34" s="72">
        <v>20</v>
      </c>
      <c r="AN34" s="72">
        <f t="shared" si="33"/>
        <v>4</v>
      </c>
      <c r="AO34" s="73">
        <f t="shared" si="54"/>
        <v>24</v>
      </c>
      <c r="AP34" s="227">
        <f t="shared" si="55"/>
        <v>70</v>
      </c>
      <c r="AQ34" s="159">
        <f>E35</f>
        <v>2</v>
      </c>
      <c r="AR34" s="68">
        <f>F35</f>
        <v>1</v>
      </c>
      <c r="AS34" s="16">
        <v>42</v>
      </c>
      <c r="AT34" s="16">
        <v>35</v>
      </c>
      <c r="AU34" s="21" t="str">
        <f>TEXT(G35,"ДДДДДДД")</f>
        <v>вторник</v>
      </c>
      <c r="AV34" s="21" t="str">
        <f>TEXT(S35,"ДДДДДДД")</f>
        <v>вторник</v>
      </c>
      <c r="AW34" s="21" t="str">
        <f>TEXT(AE35,"ДДДДДДД")</f>
        <v>вторник</v>
      </c>
      <c r="AX34" s="22">
        <v>4</v>
      </c>
      <c r="AY34" s="40" t="str">
        <f t="shared" si="64"/>
        <v>7-8</v>
      </c>
      <c r="AZ34" s="26">
        <v>201</v>
      </c>
      <c r="BA34" s="53" t="e">
        <f>BA33</f>
        <v>#REF!</v>
      </c>
      <c r="BB34" s="53" t="e">
        <f>BB33</f>
        <v>#REF!</v>
      </c>
      <c r="BC34" s="58">
        <f t="shared" si="28"/>
        <v>6</v>
      </c>
      <c r="BD34" s="117" t="e">
        <f aca="true" t="shared" si="65" ref="BD34:BD51">BD33</f>
        <v>#REF!</v>
      </c>
      <c r="BE34" s="117" t="e">
        <f>#REF!</f>
        <v>#REF!</v>
      </c>
    </row>
    <row r="35" spans="1:57" ht="44.25" customHeight="1" thickBot="1">
      <c r="A35" s="209">
        <v>3</v>
      </c>
      <c r="B35" s="176" t="s">
        <v>110</v>
      </c>
      <c r="C35" s="234" t="s">
        <v>13</v>
      </c>
      <c r="D35" s="316" t="s">
        <v>74</v>
      </c>
      <c r="E35" s="171">
        <v>2</v>
      </c>
      <c r="F35" s="171">
        <v>1</v>
      </c>
      <c r="G35" s="274">
        <v>44474</v>
      </c>
      <c r="H35" s="136" t="s">
        <v>53</v>
      </c>
      <c r="I35" s="81">
        <v>212</v>
      </c>
      <c r="J35" s="81">
        <f t="shared" si="56"/>
        <v>6</v>
      </c>
      <c r="K35" s="392" t="s">
        <v>155</v>
      </c>
      <c r="L35" s="393"/>
      <c r="M35" s="394"/>
      <c r="N35" s="83">
        <f>BC34</f>
        <v>6</v>
      </c>
      <c r="O35" s="83">
        <f t="shared" si="57"/>
        <v>8</v>
      </c>
      <c r="P35" s="83">
        <f t="shared" si="31"/>
        <v>3</v>
      </c>
      <c r="Q35" s="108">
        <f t="shared" si="58"/>
        <v>23</v>
      </c>
      <c r="R35" s="6"/>
      <c r="S35" s="204">
        <v>44516</v>
      </c>
      <c r="T35" s="264" t="str">
        <f t="shared" si="59"/>
        <v> 5-6</v>
      </c>
      <c r="U35" s="97">
        <f t="shared" si="59"/>
        <v>212</v>
      </c>
      <c r="V35" s="97">
        <f t="shared" si="59"/>
        <v>6</v>
      </c>
      <c r="W35" s="516" t="s">
        <v>156</v>
      </c>
      <c r="X35" s="390"/>
      <c r="Y35" s="391"/>
      <c r="Z35" s="153">
        <f aca="true" t="shared" si="66" ref="Z35:Z43">N35</f>
        <v>6</v>
      </c>
      <c r="AA35" s="154">
        <f t="shared" si="60"/>
        <v>8</v>
      </c>
      <c r="AB35" s="154">
        <f t="shared" si="32"/>
        <v>3</v>
      </c>
      <c r="AC35" s="155">
        <f t="shared" si="61"/>
        <v>23</v>
      </c>
      <c r="AD35" s="156"/>
      <c r="AE35" s="273">
        <v>44558</v>
      </c>
      <c r="AF35" s="263" t="str">
        <f t="shared" si="62"/>
        <v> 5-6</v>
      </c>
      <c r="AG35" s="69">
        <f t="shared" si="62"/>
        <v>212</v>
      </c>
      <c r="AH35" s="69">
        <f t="shared" si="62"/>
        <v>6</v>
      </c>
      <c r="AI35" s="389" t="s">
        <v>157</v>
      </c>
      <c r="AJ35" s="390"/>
      <c r="AK35" s="391"/>
      <c r="AL35" s="157">
        <f aca="true" t="shared" si="67" ref="AL35:AL43">Z35</f>
        <v>6</v>
      </c>
      <c r="AM35" s="71">
        <f t="shared" si="63"/>
        <v>8</v>
      </c>
      <c r="AN35" s="71">
        <f t="shared" si="33"/>
        <v>4</v>
      </c>
      <c r="AO35" s="105">
        <f t="shared" si="54"/>
        <v>24</v>
      </c>
      <c r="AP35" s="210">
        <f t="shared" si="55"/>
        <v>70</v>
      </c>
      <c r="AQ35" s="159">
        <f>E37</f>
        <v>2</v>
      </c>
      <c r="AR35" s="68">
        <f>F37</f>
        <v>1</v>
      </c>
      <c r="AS35" s="16">
        <v>42</v>
      </c>
      <c r="AT35" s="16">
        <v>35</v>
      </c>
      <c r="AU35" s="21" t="str">
        <f>TEXT(G37,"ДДДДДДД")</f>
        <v>понедельник</v>
      </c>
      <c r="AV35" s="21" t="str">
        <f>TEXT(S37,"ДДДДДДД")</f>
        <v>понедельник</v>
      </c>
      <c r="AW35" s="21" t="str">
        <f>TEXT(AE37,"ДДДДДДД")</f>
        <v>понедельник</v>
      </c>
      <c r="AX35" s="22">
        <v>5</v>
      </c>
      <c r="AY35" s="40" t="str">
        <f t="shared" si="64"/>
        <v>9-10</v>
      </c>
      <c r="AZ35" s="26">
        <v>201</v>
      </c>
      <c r="BA35" s="53" t="e">
        <f>#REF!</f>
        <v>#REF!</v>
      </c>
      <c r="BB35" s="53" t="e">
        <f>#REF!</f>
        <v>#REF!</v>
      </c>
      <c r="BC35" s="58">
        <f t="shared" si="28"/>
        <v>6</v>
      </c>
      <c r="BD35" s="117" t="e">
        <f>#REF!</f>
        <v>#REF!</v>
      </c>
      <c r="BE35" s="117" t="e">
        <f>BE34</f>
        <v>#REF!</v>
      </c>
    </row>
    <row r="36" spans="1:57" ht="43.5" customHeight="1" thickBot="1">
      <c r="A36" s="209">
        <v>4</v>
      </c>
      <c r="B36" s="179" t="s">
        <v>41</v>
      </c>
      <c r="C36" s="234" t="s">
        <v>14</v>
      </c>
      <c r="D36" s="167" t="s">
        <v>143</v>
      </c>
      <c r="E36" s="171">
        <v>2</v>
      </c>
      <c r="F36" s="171">
        <v>1</v>
      </c>
      <c r="G36" s="274">
        <v>44475</v>
      </c>
      <c r="H36" s="286" t="s">
        <v>52</v>
      </c>
      <c r="I36" s="81">
        <v>206</v>
      </c>
      <c r="J36" s="81">
        <f t="shared" si="56"/>
        <v>6</v>
      </c>
      <c r="K36" s="392" t="s">
        <v>155</v>
      </c>
      <c r="L36" s="393"/>
      <c r="M36" s="394"/>
      <c r="N36" s="83">
        <v>6</v>
      </c>
      <c r="O36" s="83">
        <f t="shared" si="57"/>
        <v>8</v>
      </c>
      <c r="P36" s="83">
        <f t="shared" si="31"/>
        <v>3</v>
      </c>
      <c r="Q36" s="108">
        <f t="shared" si="58"/>
        <v>23</v>
      </c>
      <c r="R36" s="6"/>
      <c r="S36" s="345">
        <v>44517</v>
      </c>
      <c r="T36" s="264" t="str">
        <f t="shared" si="59"/>
        <v> 1-2</v>
      </c>
      <c r="U36" s="97">
        <f t="shared" si="59"/>
        <v>206</v>
      </c>
      <c r="V36" s="97">
        <f t="shared" si="59"/>
        <v>6</v>
      </c>
      <c r="W36" s="516" t="s">
        <v>156</v>
      </c>
      <c r="X36" s="390"/>
      <c r="Y36" s="391"/>
      <c r="Z36" s="153">
        <f t="shared" si="66"/>
        <v>6</v>
      </c>
      <c r="AA36" s="154">
        <f t="shared" si="60"/>
        <v>8</v>
      </c>
      <c r="AB36" s="154">
        <f t="shared" si="32"/>
        <v>3</v>
      </c>
      <c r="AC36" s="155">
        <f t="shared" si="61"/>
        <v>23</v>
      </c>
      <c r="AD36" s="156"/>
      <c r="AE36" s="273">
        <v>44545</v>
      </c>
      <c r="AF36" s="263" t="str">
        <f t="shared" si="62"/>
        <v> 1-2</v>
      </c>
      <c r="AG36" s="69">
        <f t="shared" si="62"/>
        <v>206</v>
      </c>
      <c r="AH36" s="69">
        <f t="shared" si="62"/>
        <v>6</v>
      </c>
      <c r="AI36" s="389" t="s">
        <v>157</v>
      </c>
      <c r="AJ36" s="390"/>
      <c r="AK36" s="391"/>
      <c r="AL36" s="157">
        <f t="shared" si="67"/>
        <v>6</v>
      </c>
      <c r="AM36" s="71">
        <f t="shared" si="63"/>
        <v>8</v>
      </c>
      <c r="AN36" s="71">
        <f t="shared" si="33"/>
        <v>4</v>
      </c>
      <c r="AO36" s="105">
        <f t="shared" si="54"/>
        <v>24</v>
      </c>
      <c r="AP36" s="210">
        <f t="shared" si="55"/>
        <v>70</v>
      </c>
      <c r="AQ36" s="159">
        <f>E38</f>
        <v>2</v>
      </c>
      <c r="AR36" s="68">
        <f>F38</f>
        <v>1</v>
      </c>
      <c r="AS36" s="16">
        <v>42</v>
      </c>
      <c r="AT36" s="16">
        <v>35</v>
      </c>
      <c r="AU36" s="21" t="str">
        <f>TEXT(G38,"ДДДДДДД")</f>
        <v>среда</v>
      </c>
      <c r="AV36" s="21" t="str">
        <f>TEXT(S38,"ДДДДДДД")</f>
        <v>среда</v>
      </c>
      <c r="AW36" s="21" t="str">
        <f>TEXT(AE38,"ДДДДДДД")</f>
        <v>среда</v>
      </c>
      <c r="AX36" s="22">
        <v>5</v>
      </c>
      <c r="AY36" s="40" t="str">
        <f t="shared" si="64"/>
        <v>9-10</v>
      </c>
      <c r="AZ36" s="26">
        <v>201</v>
      </c>
      <c r="BA36" s="53" t="e">
        <f>BA35</f>
        <v>#REF!</v>
      </c>
      <c r="BB36" s="53" t="e">
        <f>BB35</f>
        <v>#REF!</v>
      </c>
      <c r="BC36" s="58">
        <f t="shared" si="28"/>
        <v>6</v>
      </c>
      <c r="BD36" s="117" t="e">
        <f t="shared" si="65"/>
        <v>#REF!</v>
      </c>
      <c r="BE36" s="117" t="e">
        <f>#REF!</f>
        <v>#REF!</v>
      </c>
    </row>
    <row r="37" spans="1:57" ht="56.25" customHeight="1" thickBot="1">
      <c r="A37" s="209">
        <v>5</v>
      </c>
      <c r="B37" s="179" t="s">
        <v>112</v>
      </c>
      <c r="C37" s="234" t="s">
        <v>94</v>
      </c>
      <c r="D37" s="167" t="s">
        <v>113</v>
      </c>
      <c r="E37" s="171">
        <v>2</v>
      </c>
      <c r="F37" s="171">
        <v>1</v>
      </c>
      <c r="G37" s="152">
        <v>44473</v>
      </c>
      <c r="H37" s="286" t="s">
        <v>52</v>
      </c>
      <c r="I37" s="81">
        <v>111</v>
      </c>
      <c r="J37" s="81">
        <f t="shared" si="56"/>
        <v>6</v>
      </c>
      <c r="K37" s="392" t="s">
        <v>155</v>
      </c>
      <c r="L37" s="393"/>
      <c r="M37" s="394"/>
      <c r="N37" s="83">
        <f>BC35</f>
        <v>6</v>
      </c>
      <c r="O37" s="83">
        <f t="shared" si="57"/>
        <v>8</v>
      </c>
      <c r="P37" s="83">
        <f t="shared" si="31"/>
        <v>3</v>
      </c>
      <c r="Q37" s="108">
        <f t="shared" si="58"/>
        <v>23</v>
      </c>
      <c r="R37" s="6"/>
      <c r="S37" s="94">
        <v>44515</v>
      </c>
      <c r="T37" s="97" t="str">
        <f t="shared" si="59"/>
        <v> 1-2</v>
      </c>
      <c r="U37" s="97">
        <f t="shared" si="59"/>
        <v>111</v>
      </c>
      <c r="V37" s="97">
        <f t="shared" si="59"/>
        <v>6</v>
      </c>
      <c r="W37" s="516" t="s">
        <v>156</v>
      </c>
      <c r="X37" s="390"/>
      <c r="Y37" s="391"/>
      <c r="Z37" s="153">
        <f t="shared" si="66"/>
        <v>6</v>
      </c>
      <c r="AA37" s="154">
        <f t="shared" si="60"/>
        <v>8</v>
      </c>
      <c r="AB37" s="154">
        <f t="shared" si="32"/>
        <v>3</v>
      </c>
      <c r="AC37" s="155">
        <f t="shared" si="61"/>
        <v>23</v>
      </c>
      <c r="AD37" s="156"/>
      <c r="AE37" s="78">
        <v>44557</v>
      </c>
      <c r="AF37" s="69" t="str">
        <f t="shared" si="62"/>
        <v> 1-2</v>
      </c>
      <c r="AG37" s="69">
        <f t="shared" si="62"/>
        <v>111</v>
      </c>
      <c r="AH37" s="69">
        <f t="shared" si="62"/>
        <v>6</v>
      </c>
      <c r="AI37" s="389" t="s">
        <v>157</v>
      </c>
      <c r="AJ37" s="390"/>
      <c r="AK37" s="391"/>
      <c r="AL37" s="157">
        <f t="shared" si="67"/>
        <v>6</v>
      </c>
      <c r="AM37" s="71">
        <f t="shared" si="63"/>
        <v>8</v>
      </c>
      <c r="AN37" s="71">
        <f t="shared" si="33"/>
        <v>4</v>
      </c>
      <c r="AO37" s="105">
        <f t="shared" si="54"/>
        <v>24</v>
      </c>
      <c r="AP37" s="210">
        <f t="shared" si="55"/>
        <v>70</v>
      </c>
      <c r="AQ37" s="160">
        <f>E40</f>
        <v>2</v>
      </c>
      <c r="AR37" s="68">
        <f>F40</f>
        <v>1</v>
      </c>
      <c r="AS37" s="16">
        <v>42</v>
      </c>
      <c r="AT37" s="16">
        <v>35</v>
      </c>
      <c r="AU37" s="21" t="str">
        <f>TEXT(G40,"ДДДДДДД")</f>
        <v>четверг</v>
      </c>
      <c r="AV37" s="21" t="str">
        <f>TEXT(S40,"ДДДДДДД")</f>
        <v>четверг</v>
      </c>
      <c r="AW37" s="21" t="str">
        <f>TEXT(AE40,"ДДДДДДД")</f>
        <v>четверг</v>
      </c>
      <c r="AX37" s="24">
        <v>4</v>
      </c>
      <c r="AY37" s="49" t="str">
        <f t="shared" si="64"/>
        <v>7-8</v>
      </c>
      <c r="AZ37" s="51">
        <v>201</v>
      </c>
      <c r="BA37" s="122" t="e">
        <f>BA35</f>
        <v>#REF!</v>
      </c>
      <c r="BB37" s="122" t="e">
        <f>BB35</f>
        <v>#REF!</v>
      </c>
      <c r="BC37" s="109">
        <f t="shared" si="28"/>
        <v>6</v>
      </c>
      <c r="BD37" s="117" t="e">
        <f t="shared" si="65"/>
        <v>#REF!</v>
      </c>
      <c r="BE37" s="117" t="e">
        <f t="shared" si="30"/>
        <v>#REF!</v>
      </c>
    </row>
    <row r="38" spans="1:57" s="14" customFormat="1" ht="40.5" customHeight="1" thickBot="1">
      <c r="A38" s="209">
        <v>6</v>
      </c>
      <c r="B38" s="179" t="s">
        <v>114</v>
      </c>
      <c r="C38" s="234" t="s">
        <v>126</v>
      </c>
      <c r="D38" s="167" t="s">
        <v>75</v>
      </c>
      <c r="E38" s="171">
        <v>2</v>
      </c>
      <c r="F38" s="171">
        <v>1</v>
      </c>
      <c r="G38" s="274">
        <v>44482</v>
      </c>
      <c r="H38" s="286" t="s">
        <v>52</v>
      </c>
      <c r="I38" s="81">
        <v>206</v>
      </c>
      <c r="J38" s="81">
        <f t="shared" si="56"/>
        <v>6</v>
      </c>
      <c r="K38" s="392" t="s">
        <v>155</v>
      </c>
      <c r="L38" s="393"/>
      <c r="M38" s="394"/>
      <c r="N38" s="83">
        <f>BC36</f>
        <v>6</v>
      </c>
      <c r="O38" s="83">
        <f t="shared" si="57"/>
        <v>8</v>
      </c>
      <c r="P38" s="83">
        <f t="shared" si="31"/>
        <v>3</v>
      </c>
      <c r="Q38" s="108">
        <f t="shared" si="58"/>
        <v>23</v>
      </c>
      <c r="R38" s="6"/>
      <c r="S38" s="345">
        <v>44510</v>
      </c>
      <c r="T38" s="275" t="s">
        <v>52</v>
      </c>
      <c r="U38" s="97">
        <f aca="true" t="shared" si="68" ref="U38:V43">I38</f>
        <v>206</v>
      </c>
      <c r="V38" s="97">
        <f t="shared" si="68"/>
        <v>6</v>
      </c>
      <c r="W38" s="516" t="s">
        <v>156</v>
      </c>
      <c r="X38" s="390"/>
      <c r="Y38" s="391"/>
      <c r="Z38" s="153">
        <f t="shared" si="66"/>
        <v>6</v>
      </c>
      <c r="AA38" s="154">
        <f t="shared" si="60"/>
        <v>8</v>
      </c>
      <c r="AB38" s="154">
        <f t="shared" si="32"/>
        <v>3</v>
      </c>
      <c r="AC38" s="155">
        <f t="shared" si="61"/>
        <v>23</v>
      </c>
      <c r="AD38" s="156"/>
      <c r="AE38" s="273">
        <v>44552</v>
      </c>
      <c r="AF38" s="275" t="s">
        <v>52</v>
      </c>
      <c r="AG38" s="69">
        <f aca="true" t="shared" si="69" ref="AG38:AH43">I38</f>
        <v>206</v>
      </c>
      <c r="AH38" s="69">
        <f t="shared" si="69"/>
        <v>6</v>
      </c>
      <c r="AI38" s="389" t="s">
        <v>157</v>
      </c>
      <c r="AJ38" s="390"/>
      <c r="AK38" s="391"/>
      <c r="AL38" s="157">
        <f t="shared" si="67"/>
        <v>6</v>
      </c>
      <c r="AM38" s="71">
        <f t="shared" si="63"/>
        <v>8</v>
      </c>
      <c r="AN38" s="71">
        <f t="shared" si="33"/>
        <v>4</v>
      </c>
      <c r="AO38" s="105">
        <f t="shared" si="54"/>
        <v>24</v>
      </c>
      <c r="AP38" s="210">
        <f t="shared" si="55"/>
        <v>70</v>
      </c>
      <c r="AQ38" s="161">
        <f>E41</f>
        <v>2</v>
      </c>
      <c r="AR38" s="111">
        <f>F41</f>
        <v>1</v>
      </c>
      <c r="AS38" s="16">
        <v>42</v>
      </c>
      <c r="AT38" s="16">
        <v>35</v>
      </c>
      <c r="AU38" s="21" t="str">
        <f>TEXT(G41,"ДДДДДДД")</f>
        <v>понедельник</v>
      </c>
      <c r="AV38" s="21" t="str">
        <f>TEXT(S41,"ДДДДДДД")</f>
        <v>понедельник</v>
      </c>
      <c r="AW38" s="21" t="str">
        <f>TEXT(AE41,"ДДДДДДД")</f>
        <v>понедельник</v>
      </c>
      <c r="AX38" s="28">
        <v>4</v>
      </c>
      <c r="AY38" s="46" t="str">
        <f t="shared" si="64"/>
        <v>7-8</v>
      </c>
      <c r="AZ38" s="48">
        <v>201</v>
      </c>
      <c r="BA38" s="122" t="e">
        <f>BA36</f>
        <v>#REF!</v>
      </c>
      <c r="BB38" s="122" t="e">
        <f>BB36</f>
        <v>#REF!</v>
      </c>
      <c r="BC38" s="65">
        <f t="shared" si="28"/>
        <v>6</v>
      </c>
      <c r="BD38" s="117" t="e">
        <f t="shared" si="65"/>
        <v>#REF!</v>
      </c>
      <c r="BE38" s="117" t="e">
        <f t="shared" si="30"/>
        <v>#REF!</v>
      </c>
    </row>
    <row r="39" spans="1:57" ht="42" customHeight="1" thickBot="1">
      <c r="A39" s="209">
        <v>7</v>
      </c>
      <c r="B39" s="179" t="s">
        <v>109</v>
      </c>
      <c r="C39" s="234" t="s">
        <v>14</v>
      </c>
      <c r="D39" s="167" t="s">
        <v>88</v>
      </c>
      <c r="E39" s="171">
        <v>2</v>
      </c>
      <c r="F39" s="171">
        <v>1</v>
      </c>
      <c r="G39" s="152">
        <v>44476</v>
      </c>
      <c r="H39" s="286" t="s">
        <v>52</v>
      </c>
      <c r="I39" s="81">
        <v>212</v>
      </c>
      <c r="J39" s="81">
        <f t="shared" si="56"/>
        <v>6</v>
      </c>
      <c r="K39" s="392" t="s">
        <v>155</v>
      </c>
      <c r="L39" s="393"/>
      <c r="M39" s="394"/>
      <c r="N39" s="83">
        <f>BC36</f>
        <v>6</v>
      </c>
      <c r="O39" s="83">
        <f t="shared" si="57"/>
        <v>8</v>
      </c>
      <c r="P39" s="83">
        <f t="shared" si="31"/>
        <v>3</v>
      </c>
      <c r="Q39" s="108">
        <f t="shared" si="58"/>
        <v>23</v>
      </c>
      <c r="R39" s="6"/>
      <c r="S39" s="94">
        <v>44511</v>
      </c>
      <c r="T39" s="97" t="str">
        <f>H38</f>
        <v> 1-2</v>
      </c>
      <c r="U39" s="97">
        <f t="shared" si="68"/>
        <v>212</v>
      </c>
      <c r="V39" s="97">
        <f t="shared" si="68"/>
        <v>6</v>
      </c>
      <c r="W39" s="516" t="s">
        <v>156</v>
      </c>
      <c r="X39" s="390"/>
      <c r="Y39" s="391"/>
      <c r="Z39" s="153">
        <f t="shared" si="66"/>
        <v>6</v>
      </c>
      <c r="AA39" s="154">
        <f t="shared" si="60"/>
        <v>8</v>
      </c>
      <c r="AB39" s="154">
        <f t="shared" si="32"/>
        <v>3</v>
      </c>
      <c r="AC39" s="155">
        <f t="shared" si="61"/>
        <v>23</v>
      </c>
      <c r="AD39" s="156"/>
      <c r="AE39" s="78">
        <v>44553</v>
      </c>
      <c r="AF39" s="69" t="str">
        <f>H38</f>
        <v> 1-2</v>
      </c>
      <c r="AG39" s="69">
        <f t="shared" si="69"/>
        <v>212</v>
      </c>
      <c r="AH39" s="69">
        <f t="shared" si="69"/>
        <v>6</v>
      </c>
      <c r="AI39" s="389" t="s">
        <v>157</v>
      </c>
      <c r="AJ39" s="390"/>
      <c r="AK39" s="391"/>
      <c r="AL39" s="157">
        <f t="shared" si="67"/>
        <v>6</v>
      </c>
      <c r="AM39" s="71">
        <f t="shared" si="63"/>
        <v>8</v>
      </c>
      <c r="AN39" s="71">
        <f t="shared" si="33"/>
        <v>4</v>
      </c>
      <c r="AO39" s="105">
        <f t="shared" si="54"/>
        <v>24</v>
      </c>
      <c r="AP39" s="210">
        <f t="shared" si="55"/>
        <v>70</v>
      </c>
      <c r="AQ39" s="159">
        <f>E43</f>
        <v>2</v>
      </c>
      <c r="AR39" s="68">
        <f>F43</f>
        <v>2</v>
      </c>
      <c r="AS39" s="16">
        <v>42</v>
      </c>
      <c r="AT39" s="16">
        <v>35</v>
      </c>
      <c r="AU39" s="21" t="str">
        <f>TEXT(G43,"ДДДДДДД")</f>
        <v>пятница</v>
      </c>
      <c r="AV39" s="21" t="str">
        <f>TEXT(S43,"ДДДДДДД")</f>
        <v>пятница</v>
      </c>
      <c r="AW39" s="21" t="str">
        <f>TEXT(AE43,"ДДДДДДД")</f>
        <v>пятница</v>
      </c>
      <c r="AX39" s="30">
        <v>4</v>
      </c>
      <c r="AY39" s="38" t="str">
        <f t="shared" si="64"/>
        <v>7-8</v>
      </c>
      <c r="AZ39" s="25">
        <v>203</v>
      </c>
      <c r="BA39" s="64" t="s">
        <v>36</v>
      </c>
      <c r="BB39" s="125" t="s">
        <v>46</v>
      </c>
      <c r="BC39" s="110">
        <f t="shared" si="28"/>
        <v>6</v>
      </c>
      <c r="BD39" s="117" t="e">
        <f t="shared" si="65"/>
        <v>#REF!</v>
      </c>
      <c r="BE39" s="117" t="e">
        <f t="shared" si="30"/>
        <v>#REF!</v>
      </c>
    </row>
    <row r="40" spans="1:57" ht="34.5" customHeight="1" thickBot="1">
      <c r="A40" s="209">
        <v>8</v>
      </c>
      <c r="B40" s="179" t="s">
        <v>51</v>
      </c>
      <c r="C40" s="234" t="s">
        <v>14</v>
      </c>
      <c r="D40" s="167" t="s">
        <v>86</v>
      </c>
      <c r="E40" s="171">
        <v>2</v>
      </c>
      <c r="F40" s="171">
        <v>1</v>
      </c>
      <c r="G40" s="152">
        <v>44476</v>
      </c>
      <c r="H40" s="136" t="s">
        <v>53</v>
      </c>
      <c r="I40" s="81">
        <v>103</v>
      </c>
      <c r="J40" s="81">
        <f t="shared" si="56"/>
        <v>6</v>
      </c>
      <c r="K40" s="392" t="s">
        <v>155</v>
      </c>
      <c r="L40" s="393"/>
      <c r="M40" s="394"/>
      <c r="N40" s="83">
        <f>BC37</f>
        <v>6</v>
      </c>
      <c r="O40" s="83">
        <f t="shared" si="57"/>
        <v>8</v>
      </c>
      <c r="P40" s="83">
        <f t="shared" si="31"/>
        <v>3</v>
      </c>
      <c r="Q40" s="108">
        <f t="shared" si="58"/>
        <v>23</v>
      </c>
      <c r="R40" s="6"/>
      <c r="S40" s="94">
        <v>44511</v>
      </c>
      <c r="T40" s="97" t="str">
        <f>H40</f>
        <v> 5-6</v>
      </c>
      <c r="U40" s="97">
        <f t="shared" si="68"/>
        <v>103</v>
      </c>
      <c r="V40" s="97">
        <f t="shared" si="68"/>
        <v>6</v>
      </c>
      <c r="W40" s="516" t="s">
        <v>156</v>
      </c>
      <c r="X40" s="390"/>
      <c r="Y40" s="391"/>
      <c r="Z40" s="153">
        <f t="shared" si="66"/>
        <v>6</v>
      </c>
      <c r="AA40" s="154">
        <f t="shared" si="60"/>
        <v>8</v>
      </c>
      <c r="AB40" s="154">
        <f t="shared" si="32"/>
        <v>3</v>
      </c>
      <c r="AC40" s="155">
        <f t="shared" si="61"/>
        <v>23</v>
      </c>
      <c r="AD40" s="156"/>
      <c r="AE40" s="78">
        <v>44553</v>
      </c>
      <c r="AF40" s="69" t="str">
        <f>H40</f>
        <v> 5-6</v>
      </c>
      <c r="AG40" s="69">
        <f t="shared" si="69"/>
        <v>103</v>
      </c>
      <c r="AH40" s="69">
        <f t="shared" si="69"/>
        <v>6</v>
      </c>
      <c r="AI40" s="389" t="s">
        <v>157</v>
      </c>
      <c r="AJ40" s="390"/>
      <c r="AK40" s="391"/>
      <c r="AL40" s="157">
        <f t="shared" si="67"/>
        <v>6</v>
      </c>
      <c r="AM40" s="71">
        <f t="shared" si="63"/>
        <v>8</v>
      </c>
      <c r="AN40" s="71">
        <f t="shared" si="33"/>
        <v>4</v>
      </c>
      <c r="AO40" s="105">
        <f t="shared" si="54"/>
        <v>24</v>
      </c>
      <c r="AP40" s="210">
        <f t="shared" si="55"/>
        <v>70</v>
      </c>
      <c r="AQ40" s="159">
        <f>E44</f>
        <v>2</v>
      </c>
      <c r="AR40" s="68">
        <f>F44</f>
        <v>2</v>
      </c>
      <c r="AS40" s="16">
        <v>42</v>
      </c>
      <c r="AT40" s="16">
        <v>35</v>
      </c>
      <c r="AU40" s="21" t="str">
        <f>TEXT(G44,"ДДДДДДД")</f>
        <v>11.10 Пн    13.00-14.35      (сдача нормативов)  ФСК</v>
      </c>
      <c r="AV40" s="21" t="str">
        <f>TEXT(S44,"ДДДДДДД")</f>
        <v>15.11  Пн    13.00-14.35      (сдача нормативов)  ФСК</v>
      </c>
      <c r="AW40" s="21" t="str">
        <f>TEXT(AE44,"ДДДДДДД")</f>
        <v>27.12  Пн    13.00-14.35      (сдача нормативов)  ФСК     </v>
      </c>
      <c r="AX40" s="22">
        <v>4</v>
      </c>
      <c r="AY40" s="40" t="str">
        <f t="shared" si="64"/>
        <v>7-8</v>
      </c>
      <c r="AZ40" s="25">
        <v>203</v>
      </c>
      <c r="BA40" s="53" t="str">
        <f>BA39</f>
        <v>111</v>
      </c>
      <c r="BB40" s="53" t="str">
        <f>BB39</f>
        <v>11,00-13,00</v>
      </c>
      <c r="BC40" s="58">
        <f t="shared" si="28"/>
        <v>6</v>
      </c>
      <c r="BD40" s="117" t="e">
        <f t="shared" si="65"/>
        <v>#REF!</v>
      </c>
      <c r="BE40" s="117" t="e">
        <f t="shared" si="30"/>
        <v>#REF!</v>
      </c>
    </row>
    <row r="41" spans="1:57" ht="41.25" customHeight="1" thickBot="1">
      <c r="A41" s="214">
        <v>9</v>
      </c>
      <c r="B41" s="176" t="s">
        <v>111</v>
      </c>
      <c r="C41" s="236" t="s">
        <v>14</v>
      </c>
      <c r="D41" s="175" t="s">
        <v>164</v>
      </c>
      <c r="E41" s="172">
        <v>2</v>
      </c>
      <c r="F41" s="172">
        <v>1</v>
      </c>
      <c r="G41" s="152">
        <v>44473</v>
      </c>
      <c r="H41" s="136" t="s">
        <v>54</v>
      </c>
      <c r="I41" s="89">
        <v>107</v>
      </c>
      <c r="J41" s="89">
        <f t="shared" si="56"/>
        <v>6</v>
      </c>
      <c r="K41" s="392" t="s">
        <v>155</v>
      </c>
      <c r="L41" s="393"/>
      <c r="M41" s="394"/>
      <c r="N41" s="106">
        <f>BC38</f>
        <v>6</v>
      </c>
      <c r="O41" s="106">
        <f t="shared" si="57"/>
        <v>8</v>
      </c>
      <c r="P41" s="106">
        <f t="shared" si="31"/>
        <v>3</v>
      </c>
      <c r="Q41" s="216">
        <f t="shared" si="58"/>
        <v>23</v>
      </c>
      <c r="R41" s="8"/>
      <c r="S41" s="94">
        <v>44515</v>
      </c>
      <c r="T41" s="99" t="str">
        <f>H41</f>
        <v> 3-4</v>
      </c>
      <c r="U41" s="99">
        <f t="shared" si="68"/>
        <v>107</v>
      </c>
      <c r="V41" s="99">
        <f t="shared" si="68"/>
        <v>6</v>
      </c>
      <c r="W41" s="516" t="s">
        <v>156</v>
      </c>
      <c r="X41" s="390"/>
      <c r="Y41" s="391"/>
      <c r="Z41" s="217">
        <f t="shared" si="66"/>
        <v>6</v>
      </c>
      <c r="AA41" s="218">
        <f t="shared" si="60"/>
        <v>8</v>
      </c>
      <c r="AB41" s="218">
        <f t="shared" si="32"/>
        <v>3</v>
      </c>
      <c r="AC41" s="219">
        <f t="shared" si="61"/>
        <v>23</v>
      </c>
      <c r="AD41" s="220"/>
      <c r="AE41" s="78">
        <v>44557</v>
      </c>
      <c r="AF41" s="79" t="str">
        <f>H41</f>
        <v> 3-4</v>
      </c>
      <c r="AG41" s="79">
        <f t="shared" si="69"/>
        <v>107</v>
      </c>
      <c r="AH41" s="79">
        <f t="shared" si="69"/>
        <v>6</v>
      </c>
      <c r="AI41" s="389" t="s">
        <v>157</v>
      </c>
      <c r="AJ41" s="390"/>
      <c r="AK41" s="391"/>
      <c r="AL41" s="221">
        <f t="shared" si="67"/>
        <v>6</v>
      </c>
      <c r="AM41" s="222">
        <f t="shared" si="63"/>
        <v>8</v>
      </c>
      <c r="AN41" s="222">
        <f t="shared" si="33"/>
        <v>4</v>
      </c>
      <c r="AO41" s="223">
        <f t="shared" si="54"/>
        <v>24</v>
      </c>
      <c r="AP41" s="224">
        <f t="shared" si="55"/>
        <v>70</v>
      </c>
      <c r="AQ41" s="159" t="e">
        <f>#REF!</f>
        <v>#REF!</v>
      </c>
      <c r="AR41" s="68" t="e">
        <f>#REF!</f>
        <v>#REF!</v>
      </c>
      <c r="AS41" s="16">
        <v>42</v>
      </c>
      <c r="AT41" s="16">
        <v>35</v>
      </c>
      <c r="AU41" s="21" t="e">
        <f>TEXT(#REF!,"ДДДДДДД")</f>
        <v>#REF!</v>
      </c>
      <c r="AV41" s="21" t="e">
        <f>TEXT(#REF!,"ДДДДДДД")</f>
        <v>#REF!</v>
      </c>
      <c r="AW41" s="21" t="e">
        <f>TEXT(#REF!,"ДДДДДДД")</f>
        <v>#REF!</v>
      </c>
      <c r="AX41" s="22">
        <v>4</v>
      </c>
      <c r="AY41" s="40" t="str">
        <f t="shared" si="64"/>
        <v>7-8</v>
      </c>
      <c r="AZ41" s="25">
        <v>203</v>
      </c>
      <c r="BA41" s="53" t="str">
        <f>BA40</f>
        <v>111</v>
      </c>
      <c r="BB41" s="53" t="str">
        <f>BB40</f>
        <v>11,00-13,00</v>
      </c>
      <c r="BC41" s="58">
        <f t="shared" si="28"/>
        <v>6</v>
      </c>
      <c r="BD41" s="117" t="e">
        <f t="shared" si="65"/>
        <v>#REF!</v>
      </c>
      <c r="BE41" s="117" t="e">
        <f t="shared" si="30"/>
        <v>#REF!</v>
      </c>
    </row>
    <row r="42" spans="1:57" ht="41.25" customHeight="1" thickBot="1">
      <c r="A42" s="214">
        <v>10</v>
      </c>
      <c r="B42" s="176" t="s">
        <v>115</v>
      </c>
      <c r="C42" s="236" t="s">
        <v>127</v>
      </c>
      <c r="D42" s="175" t="s">
        <v>116</v>
      </c>
      <c r="E42" s="172">
        <v>2</v>
      </c>
      <c r="F42" s="172">
        <v>1</v>
      </c>
      <c r="G42" s="282">
        <v>44481</v>
      </c>
      <c r="H42" s="136" t="s">
        <v>53</v>
      </c>
      <c r="I42" s="89">
        <v>112</v>
      </c>
      <c r="J42" s="89">
        <f t="shared" si="56"/>
        <v>6</v>
      </c>
      <c r="K42" s="401" t="s">
        <v>155</v>
      </c>
      <c r="L42" s="402"/>
      <c r="M42" s="403"/>
      <c r="N42" s="106">
        <f>BC39</f>
        <v>6</v>
      </c>
      <c r="O42" s="106">
        <f t="shared" si="57"/>
        <v>8</v>
      </c>
      <c r="P42" s="106">
        <f t="shared" si="31"/>
        <v>3</v>
      </c>
      <c r="Q42" s="216">
        <f aca="true" t="shared" si="70" ref="Q42:Q52">SUM(N42:P42)+J42</f>
        <v>23</v>
      </c>
      <c r="R42" s="8"/>
      <c r="S42" s="120">
        <v>44509</v>
      </c>
      <c r="T42" s="99" t="str">
        <f>H42</f>
        <v> 5-6</v>
      </c>
      <c r="U42" s="99">
        <f t="shared" si="68"/>
        <v>112</v>
      </c>
      <c r="V42" s="99">
        <f t="shared" si="68"/>
        <v>6</v>
      </c>
      <c r="W42" s="516" t="s">
        <v>156</v>
      </c>
      <c r="X42" s="390"/>
      <c r="Y42" s="391"/>
      <c r="Z42" s="217">
        <f t="shared" si="66"/>
        <v>6</v>
      </c>
      <c r="AA42" s="218">
        <f t="shared" si="60"/>
        <v>8</v>
      </c>
      <c r="AB42" s="218">
        <f t="shared" si="32"/>
        <v>3</v>
      </c>
      <c r="AC42" s="219">
        <f aca="true" t="shared" si="71" ref="AC42:AC52">SUM(Z42:AB42)+V42</f>
        <v>23</v>
      </c>
      <c r="AD42" s="220"/>
      <c r="AE42" s="107">
        <v>44551</v>
      </c>
      <c r="AF42" s="79" t="str">
        <f>H42</f>
        <v> 5-6</v>
      </c>
      <c r="AG42" s="79">
        <f t="shared" si="69"/>
        <v>112</v>
      </c>
      <c r="AH42" s="79">
        <f t="shared" si="69"/>
        <v>6</v>
      </c>
      <c r="AI42" s="389" t="s">
        <v>157</v>
      </c>
      <c r="AJ42" s="390"/>
      <c r="AK42" s="391"/>
      <c r="AL42" s="221">
        <f t="shared" si="67"/>
        <v>6</v>
      </c>
      <c r="AM42" s="222">
        <f t="shared" si="63"/>
        <v>8</v>
      </c>
      <c r="AN42" s="222">
        <f t="shared" si="33"/>
        <v>4</v>
      </c>
      <c r="AO42" s="223">
        <f t="shared" si="54"/>
        <v>24</v>
      </c>
      <c r="AP42" s="224">
        <f t="shared" si="55"/>
        <v>70</v>
      </c>
      <c r="AQ42" s="159"/>
      <c r="AR42" s="68"/>
      <c r="AS42" s="16"/>
      <c r="AT42" s="16"/>
      <c r="AU42" s="21"/>
      <c r="AV42" s="21"/>
      <c r="AW42" s="21"/>
      <c r="AX42" s="22"/>
      <c r="AY42" s="40"/>
      <c r="AZ42" s="25"/>
      <c r="BA42" s="53"/>
      <c r="BB42" s="53"/>
      <c r="BC42" s="58"/>
      <c r="BD42" s="117"/>
      <c r="BE42" s="117"/>
    </row>
    <row r="43" spans="1:57" ht="56.25" customHeight="1" thickBot="1">
      <c r="A43" s="207">
        <v>1</v>
      </c>
      <c r="B43" s="225" t="s">
        <v>0</v>
      </c>
      <c r="C43" s="233" t="s">
        <v>13</v>
      </c>
      <c r="D43" s="184" t="s">
        <v>142</v>
      </c>
      <c r="E43" s="229">
        <v>2</v>
      </c>
      <c r="F43" s="229">
        <v>2</v>
      </c>
      <c r="G43" s="274">
        <v>44477</v>
      </c>
      <c r="H43" s="352" t="s">
        <v>52</v>
      </c>
      <c r="I43" s="185" t="s">
        <v>160</v>
      </c>
      <c r="J43" s="185">
        <f t="shared" si="56"/>
        <v>6</v>
      </c>
      <c r="K43" s="392" t="s">
        <v>155</v>
      </c>
      <c r="L43" s="393"/>
      <c r="M43" s="394"/>
      <c r="N43" s="186">
        <f>BC41</f>
        <v>6</v>
      </c>
      <c r="O43" s="186">
        <f t="shared" si="57"/>
        <v>8</v>
      </c>
      <c r="P43" s="186">
        <f t="shared" si="31"/>
        <v>3</v>
      </c>
      <c r="Q43" s="187">
        <f t="shared" si="70"/>
        <v>23</v>
      </c>
      <c r="R43" s="188"/>
      <c r="S43" s="350">
        <v>44512</v>
      </c>
      <c r="T43" s="287" t="str">
        <f>H43</f>
        <v> 1-2</v>
      </c>
      <c r="U43" s="189" t="str">
        <f t="shared" si="68"/>
        <v>32      33          112</v>
      </c>
      <c r="V43" s="189">
        <f t="shared" si="68"/>
        <v>6</v>
      </c>
      <c r="W43" s="517" t="s">
        <v>156</v>
      </c>
      <c r="X43" s="518"/>
      <c r="Y43" s="519"/>
      <c r="Z43" s="190">
        <f t="shared" si="66"/>
        <v>6</v>
      </c>
      <c r="AA43" s="191">
        <f t="shared" si="60"/>
        <v>8</v>
      </c>
      <c r="AB43" s="191">
        <f t="shared" si="32"/>
        <v>3</v>
      </c>
      <c r="AC43" s="192">
        <f t="shared" si="71"/>
        <v>23</v>
      </c>
      <c r="AD43" s="193"/>
      <c r="AE43" s="351">
        <v>44554</v>
      </c>
      <c r="AF43" s="276" t="str">
        <f>H43</f>
        <v> 1-2</v>
      </c>
      <c r="AG43" s="194" t="str">
        <f t="shared" si="69"/>
        <v>32      33          112</v>
      </c>
      <c r="AH43" s="194">
        <f t="shared" si="69"/>
        <v>6</v>
      </c>
      <c r="AI43" s="520" t="s">
        <v>157</v>
      </c>
      <c r="AJ43" s="518"/>
      <c r="AK43" s="519"/>
      <c r="AL43" s="195">
        <f t="shared" si="67"/>
        <v>6</v>
      </c>
      <c r="AM43" s="196">
        <f t="shared" si="63"/>
        <v>8</v>
      </c>
      <c r="AN43" s="196">
        <f t="shared" si="33"/>
        <v>4</v>
      </c>
      <c r="AO43" s="197">
        <f aca="true" t="shared" si="72" ref="AO43:AO50">SUM(AL43:AN43)+AH43</f>
        <v>24</v>
      </c>
      <c r="AP43" s="208">
        <f aca="true" t="shared" si="73" ref="AP43:AP50">AO43+AC43+Q43</f>
        <v>70</v>
      </c>
      <c r="AQ43" s="159">
        <f>E45</f>
        <v>2</v>
      </c>
      <c r="AR43" s="68">
        <f>F45</f>
        <v>2</v>
      </c>
      <c r="AS43" s="16">
        <v>42</v>
      </c>
      <c r="AT43" s="16">
        <v>35</v>
      </c>
      <c r="AU43" s="21" t="str">
        <f>TEXT(G45,"ДДДДДДД")</f>
        <v>вторник</v>
      </c>
      <c r="AV43" s="21" t="str">
        <f>TEXT(S45,"ДДДДДДД")</f>
        <v>вторник</v>
      </c>
      <c r="AW43" s="21" t="str">
        <f>TEXT(AE45,"ДДДДДДД")</f>
        <v>вторник</v>
      </c>
      <c r="AX43" s="22">
        <v>4</v>
      </c>
      <c r="AY43" s="40" t="str">
        <f>IF(AX43=3,"5-6",IF(AX43=4,"7-8","9-10"))</f>
        <v>7-8</v>
      </c>
      <c r="AZ43" s="25">
        <v>203</v>
      </c>
      <c r="BA43" s="53" t="str">
        <f>BA41</f>
        <v>111</v>
      </c>
      <c r="BB43" s="53" t="str">
        <f>BB41</f>
        <v>11,00-13,00</v>
      </c>
      <c r="BC43" s="58">
        <f t="shared" si="28"/>
        <v>6</v>
      </c>
      <c r="BD43" s="117" t="e">
        <f>BD41</f>
        <v>#REF!</v>
      </c>
      <c r="BE43" s="117" t="e">
        <f>BE40</f>
        <v>#REF!</v>
      </c>
    </row>
    <row r="44" spans="1:57" ht="112.5" customHeight="1" thickBot="1">
      <c r="A44" s="209">
        <v>2</v>
      </c>
      <c r="B44" s="179" t="s">
        <v>108</v>
      </c>
      <c r="C44" s="234" t="s">
        <v>19</v>
      </c>
      <c r="D44" s="380" t="s">
        <v>121</v>
      </c>
      <c r="E44" s="171">
        <v>2</v>
      </c>
      <c r="F44" s="171">
        <v>2</v>
      </c>
      <c r="G44" s="413" t="s">
        <v>161</v>
      </c>
      <c r="H44" s="414"/>
      <c r="I44" s="414"/>
      <c r="J44" s="414"/>
      <c r="K44" s="414"/>
      <c r="L44" s="414"/>
      <c r="M44" s="414"/>
      <c r="N44" s="415"/>
      <c r="O44" s="84">
        <v>20</v>
      </c>
      <c r="P44" s="84">
        <f t="shared" si="31"/>
        <v>3</v>
      </c>
      <c r="Q44" s="85">
        <f t="shared" si="70"/>
        <v>23</v>
      </c>
      <c r="R44" s="9"/>
      <c r="S44" s="507" t="s">
        <v>162</v>
      </c>
      <c r="T44" s="508"/>
      <c r="U44" s="508"/>
      <c r="V44" s="508"/>
      <c r="W44" s="508"/>
      <c r="X44" s="508"/>
      <c r="Y44" s="508"/>
      <c r="Z44" s="509"/>
      <c r="AA44" s="95">
        <v>20</v>
      </c>
      <c r="AB44" s="95">
        <f t="shared" si="32"/>
        <v>3</v>
      </c>
      <c r="AC44" s="96">
        <f t="shared" si="71"/>
        <v>23</v>
      </c>
      <c r="AD44" s="10"/>
      <c r="AE44" s="478" t="s">
        <v>188</v>
      </c>
      <c r="AF44" s="479"/>
      <c r="AG44" s="479"/>
      <c r="AH44" s="479"/>
      <c r="AI44" s="479"/>
      <c r="AJ44" s="479"/>
      <c r="AK44" s="479"/>
      <c r="AL44" s="480"/>
      <c r="AM44" s="72">
        <v>20</v>
      </c>
      <c r="AN44" s="72">
        <f t="shared" si="33"/>
        <v>4</v>
      </c>
      <c r="AO44" s="73">
        <f t="shared" si="72"/>
        <v>24</v>
      </c>
      <c r="AP44" s="227">
        <f t="shared" si="73"/>
        <v>70</v>
      </c>
      <c r="AQ44" s="159">
        <f>E45</f>
        <v>2</v>
      </c>
      <c r="AR44" s="68">
        <f>F45</f>
        <v>2</v>
      </c>
      <c r="AS44" s="16">
        <v>42</v>
      </c>
      <c r="AT44" s="16">
        <v>35</v>
      </c>
      <c r="AU44" s="21" t="str">
        <f>TEXT(G45,"ДДДДДДД")</f>
        <v>вторник</v>
      </c>
      <c r="AV44" s="21" t="str">
        <f>TEXT(S45,"ДДДДДДД")</f>
        <v>вторник</v>
      </c>
      <c r="AW44" s="21" t="str">
        <f>TEXT(AE45,"ДДДДДДД")</f>
        <v>вторник</v>
      </c>
      <c r="AX44" s="22">
        <v>4</v>
      </c>
      <c r="AY44" s="40" t="str">
        <f aca="true" t="shared" si="74" ref="AY44:AY51">IF(AX44=3,"5-6",IF(AX44=4,"7-8","9-10"))</f>
        <v>7-8</v>
      </c>
      <c r="AZ44" s="26">
        <v>201</v>
      </c>
      <c r="BA44" s="53" t="str">
        <f>BA43</f>
        <v>111</v>
      </c>
      <c r="BB44" s="53" t="str">
        <f>BB43</f>
        <v>11,00-13,00</v>
      </c>
      <c r="BC44" s="58">
        <f t="shared" si="28"/>
        <v>6</v>
      </c>
      <c r="BD44" s="117" t="e">
        <f t="shared" si="65"/>
        <v>#REF!</v>
      </c>
      <c r="BE44" s="117" t="e">
        <f>#REF!</f>
        <v>#REF!</v>
      </c>
    </row>
    <row r="45" spans="1:57" ht="48" customHeight="1" thickBot="1">
      <c r="A45" s="209">
        <v>3</v>
      </c>
      <c r="B45" s="177" t="s">
        <v>110</v>
      </c>
      <c r="C45" s="235" t="s">
        <v>13</v>
      </c>
      <c r="D45" s="316" t="s">
        <v>74</v>
      </c>
      <c r="E45" s="172">
        <v>2</v>
      </c>
      <c r="F45" s="172">
        <v>2</v>
      </c>
      <c r="G45" s="282">
        <v>44481</v>
      </c>
      <c r="H45" s="136" t="s">
        <v>53</v>
      </c>
      <c r="I45" s="89">
        <v>212</v>
      </c>
      <c r="J45" s="89">
        <f t="shared" si="56"/>
        <v>6</v>
      </c>
      <c r="K45" s="398" t="s">
        <v>155</v>
      </c>
      <c r="L45" s="399"/>
      <c r="M45" s="400"/>
      <c r="N45" s="106">
        <f>BC42</f>
        <v>0</v>
      </c>
      <c r="O45" s="106">
        <f t="shared" si="57"/>
        <v>8</v>
      </c>
      <c r="P45" s="106">
        <f t="shared" si="31"/>
        <v>3</v>
      </c>
      <c r="Q45" s="216">
        <f t="shared" si="70"/>
        <v>17</v>
      </c>
      <c r="R45" s="8"/>
      <c r="S45" s="120">
        <v>44509</v>
      </c>
      <c r="T45" s="99" t="str">
        <f>H45</f>
        <v> 5-6</v>
      </c>
      <c r="U45" s="99">
        <f>I45</f>
        <v>212</v>
      </c>
      <c r="V45" s="99">
        <f>J45</f>
        <v>6</v>
      </c>
      <c r="W45" s="516" t="s">
        <v>156</v>
      </c>
      <c r="X45" s="390"/>
      <c r="Y45" s="391"/>
      <c r="Z45" s="217">
        <f aca="true" t="shared" si="75" ref="Z45:Z52">N45</f>
        <v>0</v>
      </c>
      <c r="AA45" s="218">
        <f t="shared" si="60"/>
        <v>8</v>
      </c>
      <c r="AB45" s="218">
        <f t="shared" si="32"/>
        <v>3</v>
      </c>
      <c r="AC45" s="219">
        <f t="shared" si="71"/>
        <v>17</v>
      </c>
      <c r="AD45" s="220"/>
      <c r="AE45" s="107">
        <v>44551</v>
      </c>
      <c r="AF45" s="79" t="str">
        <f>H45</f>
        <v> 5-6</v>
      </c>
      <c r="AG45" s="79">
        <f>I45</f>
        <v>212</v>
      </c>
      <c r="AH45" s="79">
        <f>J45</f>
        <v>6</v>
      </c>
      <c r="AI45" s="389" t="s">
        <v>157</v>
      </c>
      <c r="AJ45" s="390"/>
      <c r="AK45" s="391"/>
      <c r="AL45" s="221">
        <f aca="true" t="shared" si="76" ref="AL45:AL52">Z45</f>
        <v>0</v>
      </c>
      <c r="AM45" s="222">
        <f t="shared" si="63"/>
        <v>8</v>
      </c>
      <c r="AN45" s="222">
        <f t="shared" si="33"/>
        <v>4</v>
      </c>
      <c r="AO45" s="223">
        <f t="shared" si="72"/>
        <v>18</v>
      </c>
      <c r="AP45" s="224">
        <f t="shared" si="73"/>
        <v>52</v>
      </c>
      <c r="AQ45" s="159">
        <f>E47</f>
        <v>2</v>
      </c>
      <c r="AR45" s="68">
        <f>F47</f>
        <v>2</v>
      </c>
      <c r="AS45" s="16">
        <v>42</v>
      </c>
      <c r="AT45" s="16">
        <v>35</v>
      </c>
      <c r="AU45" s="21" t="str">
        <f>TEXT(G47,"ДДДДДДД")</f>
        <v>среда</v>
      </c>
      <c r="AV45" s="21" t="str">
        <f>TEXT(S47,"ДДДДДДД")</f>
        <v>среда</v>
      </c>
      <c r="AW45" s="21" t="str">
        <f>TEXT(AE47,"ДДДДДДД")</f>
        <v>среда</v>
      </c>
      <c r="AX45" s="22">
        <v>5</v>
      </c>
      <c r="AY45" s="40" t="str">
        <f t="shared" si="74"/>
        <v>9-10</v>
      </c>
      <c r="AZ45" s="26">
        <v>201</v>
      </c>
      <c r="BA45" s="53" t="e">
        <f>#REF!</f>
        <v>#REF!</v>
      </c>
      <c r="BB45" s="53" t="e">
        <f>#REF!</f>
        <v>#REF!</v>
      </c>
      <c r="BC45" s="58">
        <f t="shared" si="28"/>
        <v>6</v>
      </c>
      <c r="BD45" s="117" t="e">
        <f>#REF!</f>
        <v>#REF!</v>
      </c>
      <c r="BE45" s="117" t="e">
        <f>BE44</f>
        <v>#REF!</v>
      </c>
    </row>
    <row r="46" spans="1:57" ht="56.25" customHeight="1" thickBot="1">
      <c r="A46" s="209">
        <v>5</v>
      </c>
      <c r="B46" s="179" t="s">
        <v>41</v>
      </c>
      <c r="C46" s="234" t="s">
        <v>14</v>
      </c>
      <c r="D46" s="164" t="s">
        <v>143</v>
      </c>
      <c r="E46" s="171">
        <v>2</v>
      </c>
      <c r="F46" s="171">
        <v>2</v>
      </c>
      <c r="G46" s="274">
        <v>44482</v>
      </c>
      <c r="H46" s="286" t="s">
        <v>52</v>
      </c>
      <c r="I46" s="81">
        <v>204</v>
      </c>
      <c r="J46" s="81">
        <f t="shared" si="56"/>
        <v>6</v>
      </c>
      <c r="K46" s="392" t="s">
        <v>155</v>
      </c>
      <c r="L46" s="393"/>
      <c r="M46" s="394"/>
      <c r="N46" s="83">
        <f>BC44</f>
        <v>6</v>
      </c>
      <c r="O46" s="83">
        <f t="shared" si="57"/>
        <v>8</v>
      </c>
      <c r="P46" s="83">
        <f t="shared" si="31"/>
        <v>3</v>
      </c>
      <c r="Q46" s="108">
        <f t="shared" si="70"/>
        <v>23</v>
      </c>
      <c r="R46" s="6"/>
      <c r="S46" s="345">
        <v>44510</v>
      </c>
      <c r="T46" s="275" t="s">
        <v>52</v>
      </c>
      <c r="U46" s="97">
        <f aca="true" t="shared" si="77" ref="U46:V52">I46</f>
        <v>204</v>
      </c>
      <c r="V46" s="97">
        <f t="shared" si="77"/>
        <v>6</v>
      </c>
      <c r="W46" s="516" t="s">
        <v>156</v>
      </c>
      <c r="X46" s="390"/>
      <c r="Y46" s="391"/>
      <c r="Z46" s="153">
        <f t="shared" si="75"/>
        <v>6</v>
      </c>
      <c r="AA46" s="154">
        <f t="shared" si="60"/>
        <v>8</v>
      </c>
      <c r="AB46" s="154">
        <f t="shared" si="32"/>
        <v>3</v>
      </c>
      <c r="AC46" s="155">
        <f t="shared" si="71"/>
        <v>23</v>
      </c>
      <c r="AD46" s="156"/>
      <c r="AE46" s="273">
        <v>44552</v>
      </c>
      <c r="AF46" s="275" t="s">
        <v>52</v>
      </c>
      <c r="AG46" s="69">
        <f aca="true" t="shared" si="78" ref="AG46:AH52">I46</f>
        <v>204</v>
      </c>
      <c r="AH46" s="69">
        <f t="shared" si="78"/>
        <v>6</v>
      </c>
      <c r="AI46" s="389" t="s">
        <v>157</v>
      </c>
      <c r="AJ46" s="390"/>
      <c r="AK46" s="391"/>
      <c r="AL46" s="157">
        <f t="shared" si="76"/>
        <v>6</v>
      </c>
      <c r="AM46" s="71">
        <f t="shared" si="63"/>
        <v>8</v>
      </c>
      <c r="AN46" s="71">
        <f t="shared" si="33"/>
        <v>4</v>
      </c>
      <c r="AO46" s="105">
        <f t="shared" si="72"/>
        <v>24</v>
      </c>
      <c r="AP46" s="210">
        <f t="shared" si="73"/>
        <v>70</v>
      </c>
      <c r="AQ46" s="159">
        <f>E48</f>
        <v>2</v>
      </c>
      <c r="AR46" s="68">
        <f>F48</f>
        <v>2</v>
      </c>
      <c r="AS46" s="16">
        <v>42</v>
      </c>
      <c r="AT46" s="16">
        <v>35</v>
      </c>
      <c r="AU46" s="21" t="str">
        <f>TEXT(G48,"ДДДДДДД")</f>
        <v>среда</v>
      </c>
      <c r="AV46" s="21" t="str">
        <f>TEXT(S48,"ДДДДДДД")</f>
        <v>среда</v>
      </c>
      <c r="AW46" s="21" t="str">
        <f>TEXT(AE48,"ДДДДДДД")</f>
        <v>среда</v>
      </c>
      <c r="AX46" s="22">
        <v>5</v>
      </c>
      <c r="AY46" s="40" t="str">
        <f t="shared" si="74"/>
        <v>9-10</v>
      </c>
      <c r="AZ46" s="26">
        <v>201</v>
      </c>
      <c r="BA46" s="53" t="e">
        <f>BA45</f>
        <v>#REF!</v>
      </c>
      <c r="BB46" s="53" t="e">
        <f>BB45</f>
        <v>#REF!</v>
      </c>
      <c r="BC46" s="58">
        <f t="shared" si="28"/>
        <v>6</v>
      </c>
      <c r="BD46" s="117" t="e">
        <f t="shared" si="65"/>
        <v>#REF!</v>
      </c>
      <c r="BE46" s="117" t="e">
        <f>#REF!</f>
        <v>#REF!</v>
      </c>
    </row>
    <row r="47" spans="1:57" s="14" customFormat="1" ht="36" customHeight="1" thickBot="1">
      <c r="A47" s="209">
        <v>5</v>
      </c>
      <c r="B47" s="179" t="s">
        <v>112</v>
      </c>
      <c r="C47" s="234" t="s">
        <v>98</v>
      </c>
      <c r="D47" s="167" t="s">
        <v>113</v>
      </c>
      <c r="E47" s="290">
        <v>2</v>
      </c>
      <c r="F47" s="290">
        <v>2</v>
      </c>
      <c r="G47" s="274">
        <v>44482</v>
      </c>
      <c r="H47" s="136" t="s">
        <v>53</v>
      </c>
      <c r="I47" s="81">
        <v>601</v>
      </c>
      <c r="J47" s="81">
        <f t="shared" si="56"/>
        <v>6</v>
      </c>
      <c r="K47" s="392" t="s">
        <v>155</v>
      </c>
      <c r="L47" s="393"/>
      <c r="M47" s="394"/>
      <c r="N47" s="83">
        <f>BC45</f>
        <v>6</v>
      </c>
      <c r="O47" s="83">
        <f t="shared" si="57"/>
        <v>8</v>
      </c>
      <c r="P47" s="83">
        <f t="shared" si="31"/>
        <v>3</v>
      </c>
      <c r="Q47" s="108">
        <f t="shared" si="70"/>
        <v>23</v>
      </c>
      <c r="R47" s="6"/>
      <c r="S47" s="345">
        <v>44510</v>
      </c>
      <c r="T47" s="275" t="s">
        <v>52</v>
      </c>
      <c r="U47" s="97">
        <f t="shared" si="77"/>
        <v>601</v>
      </c>
      <c r="V47" s="97">
        <f t="shared" si="77"/>
        <v>6</v>
      </c>
      <c r="W47" s="516" t="s">
        <v>156</v>
      </c>
      <c r="X47" s="390"/>
      <c r="Y47" s="391"/>
      <c r="Z47" s="153">
        <f t="shared" si="75"/>
        <v>6</v>
      </c>
      <c r="AA47" s="154">
        <f t="shared" si="60"/>
        <v>8</v>
      </c>
      <c r="AB47" s="154">
        <f t="shared" si="32"/>
        <v>3</v>
      </c>
      <c r="AC47" s="155">
        <f t="shared" si="71"/>
        <v>23</v>
      </c>
      <c r="AD47" s="156"/>
      <c r="AE47" s="273">
        <v>44552</v>
      </c>
      <c r="AF47" s="275" t="s">
        <v>52</v>
      </c>
      <c r="AG47" s="69">
        <f t="shared" si="78"/>
        <v>601</v>
      </c>
      <c r="AH47" s="69">
        <f t="shared" si="78"/>
        <v>6</v>
      </c>
      <c r="AI47" s="389" t="s">
        <v>157</v>
      </c>
      <c r="AJ47" s="390"/>
      <c r="AK47" s="391"/>
      <c r="AL47" s="157">
        <f t="shared" si="76"/>
        <v>6</v>
      </c>
      <c r="AM47" s="71">
        <f t="shared" si="63"/>
        <v>8</v>
      </c>
      <c r="AN47" s="71">
        <f t="shared" si="33"/>
        <v>4</v>
      </c>
      <c r="AO47" s="105">
        <f t="shared" si="72"/>
        <v>24</v>
      </c>
      <c r="AP47" s="210">
        <f t="shared" si="73"/>
        <v>70</v>
      </c>
      <c r="AQ47" s="160">
        <f>E50</f>
        <v>2</v>
      </c>
      <c r="AR47" s="68">
        <f>F50</f>
        <v>2</v>
      </c>
      <c r="AS47" s="16">
        <v>42</v>
      </c>
      <c r="AT47" s="16">
        <v>35</v>
      </c>
      <c r="AU47" s="21" t="str">
        <f>TEXT(G50,"ДДДДДДД")</f>
        <v>понедельник</v>
      </c>
      <c r="AV47" s="21" t="str">
        <f>TEXT(S50,"ДДДДДДД")</f>
        <v>понедельник</v>
      </c>
      <c r="AW47" s="21" t="str">
        <f>TEXT(AE50,"ДДДДДДД")</f>
        <v>понедельник</v>
      </c>
      <c r="AX47" s="24">
        <v>4</v>
      </c>
      <c r="AY47" s="49" t="str">
        <f t="shared" si="74"/>
        <v>7-8</v>
      </c>
      <c r="AZ47" s="51">
        <v>201</v>
      </c>
      <c r="BA47" s="122" t="e">
        <f>BA45</f>
        <v>#REF!</v>
      </c>
      <c r="BB47" s="122" t="e">
        <f>BB45</f>
        <v>#REF!</v>
      </c>
      <c r="BC47" s="109">
        <f t="shared" si="28"/>
        <v>6</v>
      </c>
      <c r="BD47" s="117" t="e">
        <f t="shared" si="65"/>
        <v>#REF!</v>
      </c>
      <c r="BE47" s="117" t="e">
        <f t="shared" si="30"/>
        <v>#REF!</v>
      </c>
    </row>
    <row r="48" spans="1:57" ht="36" customHeight="1" thickBot="1">
      <c r="A48" s="209">
        <v>6</v>
      </c>
      <c r="B48" s="179" t="s">
        <v>114</v>
      </c>
      <c r="C48" s="234" t="s">
        <v>126</v>
      </c>
      <c r="D48" s="167" t="s">
        <v>75</v>
      </c>
      <c r="E48" s="171">
        <v>2</v>
      </c>
      <c r="F48" s="171">
        <v>2</v>
      </c>
      <c r="G48" s="274">
        <v>44475</v>
      </c>
      <c r="H48" s="286" t="s">
        <v>52</v>
      </c>
      <c r="I48" s="81">
        <v>204</v>
      </c>
      <c r="J48" s="81">
        <f t="shared" si="56"/>
        <v>6</v>
      </c>
      <c r="K48" s="392" t="s">
        <v>155</v>
      </c>
      <c r="L48" s="393"/>
      <c r="M48" s="394"/>
      <c r="N48" s="83">
        <v>6</v>
      </c>
      <c r="O48" s="83">
        <f t="shared" si="57"/>
        <v>8</v>
      </c>
      <c r="P48" s="83">
        <f t="shared" si="31"/>
        <v>3</v>
      </c>
      <c r="Q48" s="108">
        <f t="shared" si="70"/>
        <v>23</v>
      </c>
      <c r="R48" s="6"/>
      <c r="S48" s="345">
        <v>44517</v>
      </c>
      <c r="T48" s="264" t="str">
        <f>H48</f>
        <v> 1-2</v>
      </c>
      <c r="U48" s="97">
        <f t="shared" si="77"/>
        <v>204</v>
      </c>
      <c r="V48" s="97">
        <f t="shared" si="77"/>
        <v>6</v>
      </c>
      <c r="W48" s="516" t="s">
        <v>156</v>
      </c>
      <c r="X48" s="390"/>
      <c r="Y48" s="391"/>
      <c r="Z48" s="153">
        <f t="shared" si="75"/>
        <v>6</v>
      </c>
      <c r="AA48" s="154">
        <f t="shared" si="60"/>
        <v>8</v>
      </c>
      <c r="AB48" s="154">
        <f t="shared" si="32"/>
        <v>3</v>
      </c>
      <c r="AC48" s="155">
        <f t="shared" si="71"/>
        <v>23</v>
      </c>
      <c r="AD48" s="156"/>
      <c r="AE48" s="273">
        <v>44545</v>
      </c>
      <c r="AF48" s="263" t="str">
        <f>H48</f>
        <v> 1-2</v>
      </c>
      <c r="AG48" s="69">
        <f t="shared" si="78"/>
        <v>204</v>
      </c>
      <c r="AH48" s="69">
        <f t="shared" si="78"/>
        <v>6</v>
      </c>
      <c r="AI48" s="389" t="s">
        <v>157</v>
      </c>
      <c r="AJ48" s="390"/>
      <c r="AK48" s="391"/>
      <c r="AL48" s="157">
        <f t="shared" si="76"/>
        <v>6</v>
      </c>
      <c r="AM48" s="71">
        <f t="shared" si="63"/>
        <v>8</v>
      </c>
      <c r="AN48" s="71">
        <f t="shared" si="33"/>
        <v>4</v>
      </c>
      <c r="AO48" s="105">
        <f t="shared" si="72"/>
        <v>24</v>
      </c>
      <c r="AP48" s="210">
        <f t="shared" si="73"/>
        <v>70</v>
      </c>
      <c r="AQ48" s="161">
        <f>E51</f>
        <v>2</v>
      </c>
      <c r="AR48" s="111">
        <f>F51</f>
        <v>2</v>
      </c>
      <c r="AS48" s="16">
        <v>42</v>
      </c>
      <c r="AT48" s="16">
        <v>35</v>
      </c>
      <c r="AU48" s="21" t="str">
        <f>TEXT(G51,"ДДДДДДД")</f>
        <v>понедельник</v>
      </c>
      <c r="AV48" s="21" t="str">
        <f>TEXT(S51,"ДДДДДДД")</f>
        <v>понедельник</v>
      </c>
      <c r="AW48" s="21" t="str">
        <f>TEXT(AE51,"ДДДДДДД")</f>
        <v>понедельник</v>
      </c>
      <c r="AX48" s="28">
        <v>4</v>
      </c>
      <c r="AY48" s="46" t="str">
        <f t="shared" si="74"/>
        <v>7-8</v>
      </c>
      <c r="AZ48" s="48">
        <v>201</v>
      </c>
      <c r="BA48" s="122" t="e">
        <f>BA46</f>
        <v>#REF!</v>
      </c>
      <c r="BB48" s="122" t="e">
        <f>BB46</f>
        <v>#REF!</v>
      </c>
      <c r="BC48" s="65">
        <f t="shared" si="28"/>
        <v>6</v>
      </c>
      <c r="BD48" s="117" t="e">
        <f t="shared" si="65"/>
        <v>#REF!</v>
      </c>
      <c r="BE48" s="117" t="e">
        <f t="shared" si="30"/>
        <v>#REF!</v>
      </c>
    </row>
    <row r="49" spans="1:57" ht="35.25" customHeight="1" thickBot="1">
      <c r="A49" s="209">
        <v>7</v>
      </c>
      <c r="B49" s="179" t="s">
        <v>109</v>
      </c>
      <c r="C49" s="234" t="s">
        <v>14</v>
      </c>
      <c r="D49" s="167" t="s">
        <v>88</v>
      </c>
      <c r="E49" s="171">
        <v>2</v>
      </c>
      <c r="F49" s="171">
        <v>2</v>
      </c>
      <c r="G49" s="152">
        <v>44476</v>
      </c>
      <c r="H49" s="136" t="s">
        <v>54</v>
      </c>
      <c r="I49" s="81">
        <v>212</v>
      </c>
      <c r="J49" s="81">
        <f t="shared" si="56"/>
        <v>6</v>
      </c>
      <c r="K49" s="392" t="s">
        <v>155</v>
      </c>
      <c r="L49" s="393"/>
      <c r="M49" s="394"/>
      <c r="N49" s="83">
        <f>BC46</f>
        <v>6</v>
      </c>
      <c r="O49" s="83">
        <f t="shared" si="57"/>
        <v>8</v>
      </c>
      <c r="P49" s="83">
        <f t="shared" si="31"/>
        <v>3</v>
      </c>
      <c r="Q49" s="108">
        <f t="shared" si="70"/>
        <v>23</v>
      </c>
      <c r="R49" s="6"/>
      <c r="S49" s="94">
        <v>44511</v>
      </c>
      <c r="T49" s="97" t="str">
        <f>H48</f>
        <v> 1-2</v>
      </c>
      <c r="U49" s="97">
        <f t="shared" si="77"/>
        <v>212</v>
      </c>
      <c r="V49" s="97">
        <f t="shared" si="77"/>
        <v>6</v>
      </c>
      <c r="W49" s="516" t="s">
        <v>156</v>
      </c>
      <c r="X49" s="390"/>
      <c r="Y49" s="391"/>
      <c r="Z49" s="153">
        <f t="shared" si="75"/>
        <v>6</v>
      </c>
      <c r="AA49" s="154">
        <f t="shared" si="60"/>
        <v>8</v>
      </c>
      <c r="AB49" s="154">
        <f t="shared" si="32"/>
        <v>3</v>
      </c>
      <c r="AC49" s="155">
        <f t="shared" si="71"/>
        <v>23</v>
      </c>
      <c r="AD49" s="156"/>
      <c r="AE49" s="78">
        <v>44553</v>
      </c>
      <c r="AF49" s="69" t="str">
        <f>H48</f>
        <v> 1-2</v>
      </c>
      <c r="AG49" s="69">
        <f t="shared" si="78"/>
        <v>212</v>
      </c>
      <c r="AH49" s="69">
        <f t="shared" si="78"/>
        <v>6</v>
      </c>
      <c r="AI49" s="389" t="s">
        <v>157</v>
      </c>
      <c r="AJ49" s="390"/>
      <c r="AK49" s="391"/>
      <c r="AL49" s="157">
        <f t="shared" si="76"/>
        <v>6</v>
      </c>
      <c r="AM49" s="71">
        <f t="shared" si="63"/>
        <v>8</v>
      </c>
      <c r="AN49" s="71">
        <f t="shared" si="33"/>
        <v>4</v>
      </c>
      <c r="AO49" s="105">
        <f t="shared" si="72"/>
        <v>24</v>
      </c>
      <c r="AP49" s="210">
        <f t="shared" si="73"/>
        <v>70</v>
      </c>
      <c r="AQ49" s="159">
        <f>E53</f>
        <v>3</v>
      </c>
      <c r="AR49" s="68">
        <f>F53</f>
        <v>1</v>
      </c>
      <c r="AS49" s="16">
        <v>42</v>
      </c>
      <c r="AT49" s="16">
        <v>35</v>
      </c>
      <c r="AU49" s="21" t="str">
        <f>TEXT(G53,"ДДДДДДД")</f>
        <v>30.09 Чт    13.00-14.35    (сдача нормативов) ФСК</v>
      </c>
      <c r="AV49" s="21" t="str">
        <f>TEXT(S53,"ДДДДДДД")</f>
        <v>28.10 Чт    13.00-14.35    (сдача нормативов) ФСК</v>
      </c>
      <c r="AW49" s="21" t="str">
        <f>TEXT(AE53,"ДДДДДДД")</f>
        <v>2.12 Чт    13.00-14.35    (сдача нормативов) ФСК</v>
      </c>
      <c r="AX49" s="30">
        <v>4</v>
      </c>
      <c r="AY49" s="38" t="str">
        <f t="shared" si="74"/>
        <v>7-8</v>
      </c>
      <c r="AZ49" s="25">
        <v>203</v>
      </c>
      <c r="BA49" s="64" t="s">
        <v>36</v>
      </c>
      <c r="BB49" s="125" t="s">
        <v>46</v>
      </c>
      <c r="BC49" s="110">
        <f t="shared" si="28"/>
        <v>6</v>
      </c>
      <c r="BD49" s="117" t="e">
        <f t="shared" si="65"/>
        <v>#REF!</v>
      </c>
      <c r="BE49" s="117" t="e">
        <f t="shared" si="30"/>
        <v>#REF!</v>
      </c>
    </row>
    <row r="50" spans="1:57" ht="44.25" customHeight="1" thickBot="1">
      <c r="A50" s="209">
        <v>8</v>
      </c>
      <c r="B50" s="179" t="s">
        <v>51</v>
      </c>
      <c r="C50" s="234" t="s">
        <v>14</v>
      </c>
      <c r="D50" s="167" t="s">
        <v>86</v>
      </c>
      <c r="E50" s="171">
        <v>2</v>
      </c>
      <c r="F50" s="171">
        <v>2</v>
      </c>
      <c r="G50" s="152">
        <v>44473</v>
      </c>
      <c r="H50" s="286" t="s">
        <v>52</v>
      </c>
      <c r="I50" s="81">
        <v>103</v>
      </c>
      <c r="J50" s="81">
        <f t="shared" si="56"/>
        <v>6</v>
      </c>
      <c r="K50" s="392" t="s">
        <v>155</v>
      </c>
      <c r="L50" s="393"/>
      <c r="M50" s="394"/>
      <c r="N50" s="83">
        <f>BC48</f>
        <v>6</v>
      </c>
      <c r="O50" s="83">
        <f t="shared" si="57"/>
        <v>8</v>
      </c>
      <c r="P50" s="83">
        <f t="shared" si="31"/>
        <v>3</v>
      </c>
      <c r="Q50" s="108">
        <f t="shared" si="70"/>
        <v>23</v>
      </c>
      <c r="R50" s="6"/>
      <c r="S50" s="94">
        <v>44515</v>
      </c>
      <c r="T50" s="97" t="str">
        <f>H50</f>
        <v> 1-2</v>
      </c>
      <c r="U50" s="97">
        <f t="shared" si="77"/>
        <v>103</v>
      </c>
      <c r="V50" s="97">
        <f t="shared" si="77"/>
        <v>6</v>
      </c>
      <c r="W50" s="516" t="s">
        <v>156</v>
      </c>
      <c r="X50" s="390"/>
      <c r="Y50" s="391"/>
      <c r="Z50" s="153">
        <f t="shared" si="75"/>
        <v>6</v>
      </c>
      <c r="AA50" s="154">
        <f t="shared" si="60"/>
        <v>8</v>
      </c>
      <c r="AB50" s="154">
        <f t="shared" si="32"/>
        <v>3</v>
      </c>
      <c r="AC50" s="155">
        <f t="shared" si="71"/>
        <v>23</v>
      </c>
      <c r="AD50" s="156"/>
      <c r="AE50" s="78">
        <v>44557</v>
      </c>
      <c r="AF50" s="69" t="str">
        <f>H50</f>
        <v> 1-2</v>
      </c>
      <c r="AG50" s="69">
        <f t="shared" si="78"/>
        <v>103</v>
      </c>
      <c r="AH50" s="69">
        <f t="shared" si="78"/>
        <v>6</v>
      </c>
      <c r="AI50" s="389" t="s">
        <v>157</v>
      </c>
      <c r="AJ50" s="390"/>
      <c r="AK50" s="391"/>
      <c r="AL50" s="157">
        <f t="shared" si="76"/>
        <v>6</v>
      </c>
      <c r="AM50" s="71">
        <f t="shared" si="63"/>
        <v>8</v>
      </c>
      <c r="AN50" s="71">
        <f t="shared" si="33"/>
        <v>4</v>
      </c>
      <c r="AO50" s="105">
        <f t="shared" si="72"/>
        <v>24</v>
      </c>
      <c r="AP50" s="210">
        <f t="shared" si="73"/>
        <v>70</v>
      </c>
      <c r="AQ50" s="159" t="e">
        <f>#REF!</f>
        <v>#REF!</v>
      </c>
      <c r="AR50" s="68" t="e">
        <f>#REF!</f>
        <v>#REF!</v>
      </c>
      <c r="AS50" s="16">
        <v>42</v>
      </c>
      <c r="AT50" s="16">
        <v>35</v>
      </c>
      <c r="AU50" s="21" t="e">
        <f>TEXT(#REF!,"ДДДДДДД")</f>
        <v>#REF!</v>
      </c>
      <c r="AV50" s="21" t="e">
        <f>TEXT(#REF!,"ДДДДДДД")</f>
        <v>#REF!</v>
      </c>
      <c r="AW50" s="21" t="e">
        <f>TEXT(#REF!,"ДДДДДДД")</f>
        <v>#REF!</v>
      </c>
      <c r="AX50" s="22">
        <v>4</v>
      </c>
      <c r="AY50" s="40" t="str">
        <f t="shared" si="74"/>
        <v>7-8</v>
      </c>
      <c r="AZ50" s="25">
        <v>203</v>
      </c>
      <c r="BA50" s="53" t="str">
        <f>BA49</f>
        <v>111</v>
      </c>
      <c r="BB50" s="53" t="str">
        <f>BB49</f>
        <v>11,00-13,00</v>
      </c>
      <c r="BC50" s="58">
        <f t="shared" si="28"/>
        <v>6</v>
      </c>
      <c r="BD50" s="117" t="e">
        <f t="shared" si="65"/>
        <v>#REF!</v>
      </c>
      <c r="BE50" s="117" t="e">
        <f t="shared" si="30"/>
        <v>#REF!</v>
      </c>
    </row>
    <row r="51" spans="1:57" ht="60" customHeight="1" thickBot="1">
      <c r="A51" s="214">
        <v>9</v>
      </c>
      <c r="B51" s="176" t="s">
        <v>111</v>
      </c>
      <c r="C51" s="234" t="s">
        <v>14</v>
      </c>
      <c r="D51" s="175" t="s">
        <v>164</v>
      </c>
      <c r="E51" s="172">
        <v>2</v>
      </c>
      <c r="F51" s="172">
        <v>2</v>
      </c>
      <c r="G51" s="383">
        <v>44473</v>
      </c>
      <c r="H51" s="136" t="s">
        <v>53</v>
      </c>
      <c r="I51" s="89">
        <v>107</v>
      </c>
      <c r="J51" s="89">
        <f t="shared" si="56"/>
        <v>6</v>
      </c>
      <c r="K51" s="392" t="s">
        <v>155</v>
      </c>
      <c r="L51" s="393"/>
      <c r="M51" s="394"/>
      <c r="N51" s="106">
        <f>BC48</f>
        <v>6</v>
      </c>
      <c r="O51" s="106">
        <f t="shared" si="57"/>
        <v>8</v>
      </c>
      <c r="P51" s="106">
        <f t="shared" si="31"/>
        <v>3</v>
      </c>
      <c r="Q51" s="216">
        <f t="shared" si="70"/>
        <v>23</v>
      </c>
      <c r="R51" s="8"/>
      <c r="S51" s="120">
        <v>44144</v>
      </c>
      <c r="T51" s="99" t="str">
        <f>H51</f>
        <v> 5-6</v>
      </c>
      <c r="U51" s="99">
        <f t="shared" si="77"/>
        <v>107</v>
      </c>
      <c r="V51" s="99">
        <f t="shared" si="77"/>
        <v>6</v>
      </c>
      <c r="W51" s="516" t="s">
        <v>156</v>
      </c>
      <c r="X51" s="390"/>
      <c r="Y51" s="391"/>
      <c r="Z51" s="217">
        <f t="shared" si="75"/>
        <v>6</v>
      </c>
      <c r="AA51" s="218">
        <f t="shared" si="60"/>
        <v>8</v>
      </c>
      <c r="AB51" s="218">
        <f t="shared" si="32"/>
        <v>3</v>
      </c>
      <c r="AC51" s="219">
        <f t="shared" si="71"/>
        <v>23</v>
      </c>
      <c r="AD51" s="220"/>
      <c r="AE51" s="388">
        <v>44550</v>
      </c>
      <c r="AF51" s="79" t="str">
        <f>H51</f>
        <v> 5-6</v>
      </c>
      <c r="AG51" s="79">
        <f t="shared" si="78"/>
        <v>107</v>
      </c>
      <c r="AH51" s="79">
        <f t="shared" si="78"/>
        <v>6</v>
      </c>
      <c r="AI51" s="389" t="s">
        <v>157</v>
      </c>
      <c r="AJ51" s="390"/>
      <c r="AK51" s="391"/>
      <c r="AL51" s="221">
        <f t="shared" si="76"/>
        <v>6</v>
      </c>
      <c r="AM51" s="222">
        <f t="shared" si="63"/>
        <v>8</v>
      </c>
      <c r="AN51" s="222">
        <f t="shared" si="33"/>
        <v>4</v>
      </c>
      <c r="AO51" s="223">
        <f aca="true" t="shared" si="79" ref="AO51:AO59">SUM(AL51:AN51)+AH51</f>
        <v>24</v>
      </c>
      <c r="AP51" s="224">
        <f aca="true" t="shared" si="80" ref="AP51:AP59">AO51+AC51+Q51</f>
        <v>70</v>
      </c>
      <c r="AQ51" s="159" t="e">
        <f>#REF!</f>
        <v>#REF!</v>
      </c>
      <c r="AR51" s="68" t="e">
        <f>#REF!</f>
        <v>#REF!</v>
      </c>
      <c r="AS51" s="16">
        <v>42</v>
      </c>
      <c r="AT51" s="16">
        <v>35</v>
      </c>
      <c r="AU51" s="21" t="e">
        <f>TEXT(#REF!,"ДДДДДДД")</f>
        <v>#REF!</v>
      </c>
      <c r="AV51" s="21" t="e">
        <f>TEXT(#REF!,"ДДДДДДД")</f>
        <v>#REF!</v>
      </c>
      <c r="AW51" s="21" t="e">
        <f>TEXT(#REF!,"ДДДДДДД")</f>
        <v>#REF!</v>
      </c>
      <c r="AX51" s="22">
        <v>4</v>
      </c>
      <c r="AY51" s="40" t="str">
        <f t="shared" si="74"/>
        <v>7-8</v>
      </c>
      <c r="AZ51" s="25">
        <v>203</v>
      </c>
      <c r="BA51" s="53" t="str">
        <f>BA50</f>
        <v>111</v>
      </c>
      <c r="BB51" s="53" t="str">
        <f>BB50</f>
        <v>11,00-13,00</v>
      </c>
      <c r="BC51" s="58">
        <f t="shared" si="28"/>
        <v>6</v>
      </c>
      <c r="BD51" s="117" t="e">
        <f t="shared" si="65"/>
        <v>#REF!</v>
      </c>
      <c r="BE51" s="117" t="e">
        <f t="shared" si="30"/>
        <v>#REF!</v>
      </c>
    </row>
    <row r="52" spans="1:57" ht="60" customHeight="1" thickBot="1">
      <c r="A52" s="211">
        <v>10</v>
      </c>
      <c r="B52" s="178" t="s">
        <v>115</v>
      </c>
      <c r="C52" s="236" t="s">
        <v>127</v>
      </c>
      <c r="D52" s="166" t="s">
        <v>116</v>
      </c>
      <c r="E52" s="172">
        <v>2</v>
      </c>
      <c r="F52" s="172">
        <v>2</v>
      </c>
      <c r="G52" s="152">
        <v>44474</v>
      </c>
      <c r="H52" s="136" t="s">
        <v>53</v>
      </c>
      <c r="I52" s="81">
        <v>112</v>
      </c>
      <c r="J52" s="81">
        <f t="shared" si="56"/>
        <v>6</v>
      </c>
      <c r="K52" s="392" t="s">
        <v>155</v>
      </c>
      <c r="L52" s="393"/>
      <c r="M52" s="394"/>
      <c r="N52" s="83">
        <f>BC50</f>
        <v>6</v>
      </c>
      <c r="O52" s="83">
        <f t="shared" si="57"/>
        <v>8</v>
      </c>
      <c r="P52" s="83">
        <f t="shared" si="31"/>
        <v>3</v>
      </c>
      <c r="Q52" s="108">
        <f t="shared" si="70"/>
        <v>23</v>
      </c>
      <c r="R52" s="6"/>
      <c r="S52" s="94">
        <v>44516</v>
      </c>
      <c r="T52" s="97" t="str">
        <f>H52</f>
        <v> 5-6</v>
      </c>
      <c r="U52" s="97">
        <f t="shared" si="77"/>
        <v>112</v>
      </c>
      <c r="V52" s="97">
        <f t="shared" si="77"/>
        <v>6</v>
      </c>
      <c r="W52" s="516" t="s">
        <v>156</v>
      </c>
      <c r="X52" s="390"/>
      <c r="Y52" s="391"/>
      <c r="Z52" s="153">
        <f t="shared" si="75"/>
        <v>6</v>
      </c>
      <c r="AA52" s="154">
        <f t="shared" si="60"/>
        <v>8</v>
      </c>
      <c r="AB52" s="154">
        <f t="shared" si="32"/>
        <v>3</v>
      </c>
      <c r="AC52" s="155">
        <f t="shared" si="71"/>
        <v>23</v>
      </c>
      <c r="AD52" s="156"/>
      <c r="AE52" s="78">
        <v>44557</v>
      </c>
      <c r="AF52" s="69" t="str">
        <f>H52</f>
        <v> 5-6</v>
      </c>
      <c r="AG52" s="69">
        <f t="shared" si="78"/>
        <v>112</v>
      </c>
      <c r="AH52" s="69">
        <f t="shared" si="78"/>
        <v>6</v>
      </c>
      <c r="AI52" s="389" t="s">
        <v>157</v>
      </c>
      <c r="AJ52" s="390"/>
      <c r="AK52" s="391"/>
      <c r="AL52" s="157">
        <f t="shared" si="76"/>
        <v>6</v>
      </c>
      <c r="AM52" s="71">
        <f t="shared" si="63"/>
        <v>8</v>
      </c>
      <c r="AN52" s="71">
        <f t="shared" si="33"/>
        <v>4</v>
      </c>
      <c r="AO52" s="105">
        <f t="shared" si="79"/>
        <v>24</v>
      </c>
      <c r="AP52" s="210">
        <f t="shared" si="80"/>
        <v>70</v>
      </c>
      <c r="AQ52" s="159"/>
      <c r="AR52" s="68"/>
      <c r="AS52" s="16"/>
      <c r="AT52" s="16"/>
      <c r="AU52" s="21"/>
      <c r="AV52" s="21"/>
      <c r="AW52" s="21"/>
      <c r="AX52" s="22"/>
      <c r="AY52" s="40"/>
      <c r="AZ52" s="127"/>
      <c r="BA52" s="127"/>
      <c r="BB52" s="53"/>
      <c r="BC52" s="58"/>
      <c r="BD52" s="117"/>
      <c r="BE52" s="117"/>
    </row>
    <row r="53" spans="1:57" ht="113.25" customHeight="1" thickBot="1">
      <c r="A53" s="207">
        <v>1</v>
      </c>
      <c r="B53" s="225" t="s">
        <v>108</v>
      </c>
      <c r="C53" s="233" t="s">
        <v>19</v>
      </c>
      <c r="D53" s="342" t="s">
        <v>122</v>
      </c>
      <c r="E53" s="229">
        <v>3</v>
      </c>
      <c r="F53" s="229">
        <v>1</v>
      </c>
      <c r="G53" s="410" t="s">
        <v>165</v>
      </c>
      <c r="H53" s="411"/>
      <c r="I53" s="411"/>
      <c r="J53" s="411"/>
      <c r="K53" s="411"/>
      <c r="L53" s="411"/>
      <c r="M53" s="411"/>
      <c r="N53" s="412"/>
      <c r="O53" s="186">
        <v>20</v>
      </c>
      <c r="P53" s="186">
        <v>3</v>
      </c>
      <c r="Q53" s="187">
        <f t="shared" si="58"/>
        <v>23</v>
      </c>
      <c r="R53" s="188"/>
      <c r="S53" s="513" t="s">
        <v>166</v>
      </c>
      <c r="T53" s="514"/>
      <c r="U53" s="514"/>
      <c r="V53" s="514"/>
      <c r="W53" s="514"/>
      <c r="X53" s="514"/>
      <c r="Y53" s="514"/>
      <c r="Z53" s="515"/>
      <c r="AA53" s="191">
        <v>20</v>
      </c>
      <c r="AB53" s="191">
        <v>3</v>
      </c>
      <c r="AC53" s="192">
        <f t="shared" si="61"/>
        <v>23</v>
      </c>
      <c r="AD53" s="193"/>
      <c r="AE53" s="510" t="s">
        <v>167</v>
      </c>
      <c r="AF53" s="511"/>
      <c r="AG53" s="511"/>
      <c r="AH53" s="511"/>
      <c r="AI53" s="511"/>
      <c r="AJ53" s="511"/>
      <c r="AK53" s="511"/>
      <c r="AL53" s="512"/>
      <c r="AM53" s="196">
        <v>20</v>
      </c>
      <c r="AN53" s="196">
        <v>4</v>
      </c>
      <c r="AO53" s="197">
        <f t="shared" si="79"/>
        <v>24</v>
      </c>
      <c r="AP53" s="208">
        <f t="shared" si="80"/>
        <v>70</v>
      </c>
      <c r="AQ53" s="159">
        <f>E57</f>
        <v>3</v>
      </c>
      <c r="AR53" s="68">
        <f>F57</f>
        <v>1</v>
      </c>
      <c r="AS53" s="16">
        <v>42</v>
      </c>
      <c r="AT53" s="16">
        <v>35</v>
      </c>
      <c r="AU53" s="21" t="str">
        <f>TEXT(G57,"ДДДДДДД")</f>
        <v>понедельник</v>
      </c>
      <c r="AV53" s="21" t="str">
        <f>TEXT(S57,"ДДДДДДД")</f>
        <v>понедельник</v>
      </c>
      <c r="AW53" s="21" t="str">
        <f>TEXT(AE57,"ДДДДДДД")</f>
        <v>понедельник</v>
      </c>
      <c r="AX53" s="22">
        <v>3</v>
      </c>
      <c r="AY53" s="40" t="str">
        <f>IF(AX53=3,"5-6",IF(AX53=4,"7-8","9-10"))</f>
        <v>5-6</v>
      </c>
      <c r="AZ53" s="127">
        <f>AZ51</f>
        <v>203</v>
      </c>
      <c r="BA53" s="127" t="str">
        <f>BA51</f>
        <v>111</v>
      </c>
      <c r="BB53" s="53" t="str">
        <f>BB51</f>
        <v>11,00-13,00</v>
      </c>
      <c r="BC53" s="58">
        <f t="shared" si="28"/>
        <v>6</v>
      </c>
      <c r="BD53" s="117" t="e">
        <f>BD51</f>
        <v>#REF!</v>
      </c>
      <c r="BE53" s="117" t="e">
        <f>BE50</f>
        <v>#REF!</v>
      </c>
    </row>
    <row r="54" spans="1:57" ht="34.5" customHeight="1">
      <c r="A54" s="209">
        <v>2</v>
      </c>
      <c r="B54" s="353" t="s">
        <v>38</v>
      </c>
      <c r="C54" s="234" t="s">
        <v>13</v>
      </c>
      <c r="D54" s="167" t="s">
        <v>77</v>
      </c>
      <c r="E54" s="171">
        <v>3</v>
      </c>
      <c r="F54" s="171">
        <v>1</v>
      </c>
      <c r="G54" s="152">
        <v>44470</v>
      </c>
      <c r="H54" s="275" t="s">
        <v>52</v>
      </c>
      <c r="I54" s="81">
        <v>206</v>
      </c>
      <c r="J54" s="81">
        <f aca="true" t="shared" si="81" ref="J54:J88">$AU$6</f>
        <v>6</v>
      </c>
      <c r="K54" s="398" t="s">
        <v>168</v>
      </c>
      <c r="L54" s="399"/>
      <c r="M54" s="400"/>
      <c r="N54" s="83">
        <f>BC49</f>
        <v>6</v>
      </c>
      <c r="O54" s="83">
        <f t="shared" si="57"/>
        <v>8</v>
      </c>
      <c r="P54" s="83">
        <f t="shared" si="31"/>
        <v>3</v>
      </c>
      <c r="Q54" s="108">
        <f t="shared" si="58"/>
        <v>23</v>
      </c>
      <c r="R54" s="6"/>
      <c r="S54" s="94">
        <v>44498</v>
      </c>
      <c r="T54" s="97" t="str">
        <f aca="true" t="shared" si="82" ref="T54:V61">H54</f>
        <v> 1-2</v>
      </c>
      <c r="U54" s="97">
        <f t="shared" si="82"/>
        <v>206</v>
      </c>
      <c r="V54" s="97">
        <f t="shared" si="82"/>
        <v>6</v>
      </c>
      <c r="W54" s="504" t="s">
        <v>169</v>
      </c>
      <c r="X54" s="505"/>
      <c r="Y54" s="506"/>
      <c r="Z54" s="153">
        <f aca="true" t="shared" si="83" ref="Z54:Z61">N54</f>
        <v>6</v>
      </c>
      <c r="AA54" s="154">
        <f t="shared" si="60"/>
        <v>8</v>
      </c>
      <c r="AB54" s="154">
        <f t="shared" si="32"/>
        <v>3</v>
      </c>
      <c r="AC54" s="155">
        <f t="shared" si="61"/>
        <v>23</v>
      </c>
      <c r="AD54" s="156"/>
      <c r="AE54" s="273">
        <v>44540</v>
      </c>
      <c r="AF54" s="69" t="str">
        <f aca="true" t="shared" si="84" ref="AF54:AH61">H54</f>
        <v> 1-2</v>
      </c>
      <c r="AG54" s="69">
        <f t="shared" si="84"/>
        <v>206</v>
      </c>
      <c r="AH54" s="69">
        <f t="shared" si="84"/>
        <v>6</v>
      </c>
      <c r="AI54" s="541" t="s">
        <v>170</v>
      </c>
      <c r="AJ54" s="505"/>
      <c r="AK54" s="506"/>
      <c r="AL54" s="157">
        <f aca="true" t="shared" si="85" ref="AL54:AL59">Z54</f>
        <v>6</v>
      </c>
      <c r="AM54" s="71">
        <f t="shared" si="63"/>
        <v>8</v>
      </c>
      <c r="AN54" s="71">
        <f t="shared" si="33"/>
        <v>4</v>
      </c>
      <c r="AO54" s="105">
        <f t="shared" si="79"/>
        <v>24</v>
      </c>
      <c r="AP54" s="210">
        <f t="shared" si="80"/>
        <v>70</v>
      </c>
      <c r="AQ54" s="160">
        <f aca="true" t="shared" si="86" ref="AQ54:AR57">E59</f>
        <v>3</v>
      </c>
      <c r="AR54" s="68">
        <f t="shared" si="86"/>
        <v>1</v>
      </c>
      <c r="AS54" s="121">
        <v>42</v>
      </c>
      <c r="AT54" s="121">
        <v>35</v>
      </c>
      <c r="AU54" s="23" t="str">
        <f>TEXT(G59,"ДДДДДДД")</f>
        <v>вторник</v>
      </c>
      <c r="AV54" s="23" t="str">
        <f>TEXT(S59,"ДДДДДДД")</f>
        <v>вторник</v>
      </c>
      <c r="AW54" s="23" t="str">
        <f>TEXT(AE59,"ДДДДДДД")</f>
        <v>вторник</v>
      </c>
      <c r="AX54" s="24">
        <v>4</v>
      </c>
      <c r="AY54" s="49" t="str">
        <f>IF(AX54=3,"5-6",IF(AX54=4,"7-8","9-10"))</f>
        <v>7-8</v>
      </c>
      <c r="AZ54" s="128">
        <f>AZ53</f>
        <v>203</v>
      </c>
      <c r="BA54" s="128" t="str">
        <f>BA53</f>
        <v>111</v>
      </c>
      <c r="BB54" s="122" t="str">
        <f>BB53</f>
        <v>11,00-13,00</v>
      </c>
      <c r="BC54" s="109">
        <f t="shared" si="28"/>
        <v>6</v>
      </c>
      <c r="BD54" s="117" t="e">
        <f>#REF!</f>
        <v>#REF!</v>
      </c>
      <c r="BE54" s="117" t="e">
        <f>BE53</f>
        <v>#REF!</v>
      </c>
    </row>
    <row r="55" spans="1:57" ht="49.5" customHeight="1" thickBot="1">
      <c r="A55" s="209">
        <v>3</v>
      </c>
      <c r="B55" s="353" t="s">
        <v>147</v>
      </c>
      <c r="C55" s="234" t="s">
        <v>13</v>
      </c>
      <c r="D55" s="167" t="s">
        <v>148</v>
      </c>
      <c r="E55" s="171">
        <v>3</v>
      </c>
      <c r="F55" s="171">
        <v>1</v>
      </c>
      <c r="G55" s="152">
        <v>44463</v>
      </c>
      <c r="H55" s="275" t="s">
        <v>52</v>
      </c>
      <c r="I55" s="81">
        <v>201</v>
      </c>
      <c r="J55" s="81">
        <f t="shared" si="81"/>
        <v>6</v>
      </c>
      <c r="K55" s="398" t="s">
        <v>168</v>
      </c>
      <c r="L55" s="399"/>
      <c r="M55" s="400"/>
      <c r="N55" s="83">
        <f>BC50</f>
        <v>6</v>
      </c>
      <c r="O55" s="83">
        <f t="shared" si="57"/>
        <v>8</v>
      </c>
      <c r="P55" s="83">
        <f t="shared" si="31"/>
        <v>3</v>
      </c>
      <c r="Q55" s="108">
        <f t="shared" si="58"/>
        <v>23</v>
      </c>
      <c r="R55" s="6"/>
      <c r="S55" s="357">
        <v>44501</v>
      </c>
      <c r="T55" s="97" t="str">
        <f t="shared" si="82"/>
        <v> 1-2</v>
      </c>
      <c r="U55" s="97">
        <f t="shared" si="82"/>
        <v>201</v>
      </c>
      <c r="V55" s="97">
        <f t="shared" si="82"/>
        <v>6</v>
      </c>
      <c r="W55" s="504" t="s">
        <v>169</v>
      </c>
      <c r="X55" s="505"/>
      <c r="Y55" s="506"/>
      <c r="Z55" s="153">
        <f t="shared" si="83"/>
        <v>6</v>
      </c>
      <c r="AA55" s="154">
        <f t="shared" si="60"/>
        <v>8</v>
      </c>
      <c r="AB55" s="154">
        <f t="shared" si="32"/>
        <v>3</v>
      </c>
      <c r="AC55" s="155">
        <f t="shared" si="61"/>
        <v>23</v>
      </c>
      <c r="AD55" s="156"/>
      <c r="AE55" s="78">
        <v>44533</v>
      </c>
      <c r="AF55" s="69" t="str">
        <f t="shared" si="84"/>
        <v> 1-2</v>
      </c>
      <c r="AG55" s="69">
        <f t="shared" si="84"/>
        <v>201</v>
      </c>
      <c r="AH55" s="69">
        <f t="shared" si="84"/>
        <v>6</v>
      </c>
      <c r="AI55" s="541" t="s">
        <v>170</v>
      </c>
      <c r="AJ55" s="505"/>
      <c r="AK55" s="506"/>
      <c r="AL55" s="157">
        <f t="shared" si="85"/>
        <v>6</v>
      </c>
      <c r="AM55" s="71">
        <f t="shared" si="63"/>
        <v>8</v>
      </c>
      <c r="AN55" s="71">
        <f t="shared" si="33"/>
        <v>4</v>
      </c>
      <c r="AO55" s="105">
        <f t="shared" si="79"/>
        <v>24</v>
      </c>
      <c r="AP55" s="210">
        <f t="shared" si="80"/>
        <v>70</v>
      </c>
      <c r="AQ55" s="160">
        <f t="shared" si="86"/>
        <v>3</v>
      </c>
      <c r="AR55" s="68">
        <f t="shared" si="86"/>
        <v>1</v>
      </c>
      <c r="AS55" s="121"/>
      <c r="AT55" s="121"/>
      <c r="AU55" s="23"/>
      <c r="AV55" s="23"/>
      <c r="AW55" s="23"/>
      <c r="AX55" s="24"/>
      <c r="AY55" s="49"/>
      <c r="AZ55" s="128"/>
      <c r="BA55" s="128"/>
      <c r="BB55" s="122"/>
      <c r="BC55" s="109"/>
      <c r="BD55" s="117"/>
      <c r="BE55" s="117"/>
    </row>
    <row r="56" spans="1:57" s="14" customFormat="1" ht="41.25" customHeight="1" thickBot="1">
      <c r="A56" s="209">
        <v>4</v>
      </c>
      <c r="B56" s="354" t="s">
        <v>146</v>
      </c>
      <c r="C56" s="234" t="s">
        <v>13</v>
      </c>
      <c r="D56" s="167" t="s">
        <v>76</v>
      </c>
      <c r="E56" s="171">
        <v>3</v>
      </c>
      <c r="F56" s="171">
        <v>1</v>
      </c>
      <c r="G56" s="152">
        <v>44468</v>
      </c>
      <c r="H56" s="162" t="s">
        <v>54</v>
      </c>
      <c r="I56" s="81">
        <v>103</v>
      </c>
      <c r="J56" s="81">
        <f t="shared" si="81"/>
        <v>6</v>
      </c>
      <c r="K56" s="398" t="s">
        <v>168</v>
      </c>
      <c r="L56" s="399"/>
      <c r="M56" s="400"/>
      <c r="N56" s="83">
        <f>BC51</f>
        <v>6</v>
      </c>
      <c r="O56" s="83">
        <f t="shared" si="57"/>
        <v>8</v>
      </c>
      <c r="P56" s="83">
        <f t="shared" si="31"/>
        <v>3</v>
      </c>
      <c r="Q56" s="108">
        <f t="shared" si="58"/>
        <v>23</v>
      </c>
      <c r="R56" s="6"/>
      <c r="S56" s="94">
        <v>44503</v>
      </c>
      <c r="T56" s="97" t="str">
        <f t="shared" si="82"/>
        <v> 3-4</v>
      </c>
      <c r="U56" s="97">
        <f t="shared" si="82"/>
        <v>103</v>
      </c>
      <c r="V56" s="97">
        <f t="shared" si="82"/>
        <v>6</v>
      </c>
      <c r="W56" s="504" t="s">
        <v>169</v>
      </c>
      <c r="X56" s="505"/>
      <c r="Y56" s="506"/>
      <c r="Z56" s="153">
        <f t="shared" si="83"/>
        <v>6</v>
      </c>
      <c r="AA56" s="154">
        <f t="shared" si="60"/>
        <v>8</v>
      </c>
      <c r="AB56" s="154">
        <f t="shared" si="32"/>
        <v>3</v>
      </c>
      <c r="AC56" s="155">
        <f t="shared" si="61"/>
        <v>23</v>
      </c>
      <c r="AD56" s="156"/>
      <c r="AE56" s="78">
        <v>44538</v>
      </c>
      <c r="AF56" s="69" t="str">
        <f t="shared" si="84"/>
        <v> 3-4</v>
      </c>
      <c r="AG56" s="69">
        <f t="shared" si="84"/>
        <v>103</v>
      </c>
      <c r="AH56" s="69">
        <f t="shared" si="84"/>
        <v>6</v>
      </c>
      <c r="AI56" s="541" t="s">
        <v>170</v>
      </c>
      <c r="AJ56" s="505"/>
      <c r="AK56" s="506"/>
      <c r="AL56" s="157">
        <f t="shared" si="85"/>
        <v>6</v>
      </c>
      <c r="AM56" s="71">
        <f t="shared" si="63"/>
        <v>8</v>
      </c>
      <c r="AN56" s="71">
        <f t="shared" si="33"/>
        <v>4</v>
      </c>
      <c r="AO56" s="105">
        <f t="shared" si="79"/>
        <v>24</v>
      </c>
      <c r="AP56" s="210">
        <f t="shared" si="80"/>
        <v>70</v>
      </c>
      <c r="AQ56" s="161">
        <f t="shared" si="86"/>
        <v>3</v>
      </c>
      <c r="AR56" s="111">
        <f t="shared" si="86"/>
        <v>1</v>
      </c>
      <c r="AS56" s="16">
        <v>42</v>
      </c>
      <c r="AT56" s="16">
        <v>35</v>
      </c>
      <c r="AU56" s="27" t="str">
        <f>TEXT(G61,"ДДДДДДД")</f>
        <v>среда</v>
      </c>
      <c r="AV56" s="27" t="str">
        <f>TEXT(S61,"ДДДДДДД")</f>
        <v>среда</v>
      </c>
      <c r="AW56" s="27" t="str">
        <f>TEXT(AE61,"ДДДДДДД")</f>
        <v>пятница</v>
      </c>
      <c r="AX56" s="28">
        <v>4</v>
      </c>
      <c r="AY56" s="46" t="str">
        <f aca="true" t="shared" si="87" ref="AY56:AY63">IF(AX56=3,"5-6",IF(AX56=4,"7-8","9-10"))</f>
        <v>7-8</v>
      </c>
      <c r="AZ56" s="129">
        <f>AZ54</f>
        <v>203</v>
      </c>
      <c r="BA56" s="129" t="str">
        <f>BA54</f>
        <v>111</v>
      </c>
      <c r="BB56" s="63" t="str">
        <f>BB54</f>
        <v>11,00-13,00</v>
      </c>
      <c r="BC56" s="65">
        <f t="shared" si="28"/>
        <v>6</v>
      </c>
      <c r="BD56" s="117" t="e">
        <f>BD54</f>
        <v>#REF!</v>
      </c>
      <c r="BE56" s="117" t="e">
        <f>#REF!</f>
        <v>#REF!</v>
      </c>
    </row>
    <row r="57" spans="1:57" ht="45.75" customHeight="1" thickBot="1">
      <c r="A57" s="209">
        <v>5</v>
      </c>
      <c r="B57" s="354" t="s">
        <v>145</v>
      </c>
      <c r="C57" s="234" t="s">
        <v>13</v>
      </c>
      <c r="D57" s="167" t="s">
        <v>76</v>
      </c>
      <c r="E57" s="171">
        <v>3</v>
      </c>
      <c r="F57" s="171">
        <v>1</v>
      </c>
      <c r="G57" s="152">
        <v>44466</v>
      </c>
      <c r="H57" s="136" t="s">
        <v>53</v>
      </c>
      <c r="I57" s="81">
        <v>103</v>
      </c>
      <c r="J57" s="81">
        <f t="shared" si="81"/>
        <v>6</v>
      </c>
      <c r="K57" s="398" t="s">
        <v>168</v>
      </c>
      <c r="L57" s="399"/>
      <c r="M57" s="400"/>
      <c r="N57" s="83">
        <f>BC53</f>
        <v>6</v>
      </c>
      <c r="O57" s="83">
        <f t="shared" si="57"/>
        <v>8</v>
      </c>
      <c r="P57" s="83">
        <f t="shared" si="31"/>
        <v>3</v>
      </c>
      <c r="Q57" s="108">
        <f t="shared" si="58"/>
        <v>23</v>
      </c>
      <c r="R57" s="6"/>
      <c r="S57" s="94">
        <v>44508</v>
      </c>
      <c r="T57" s="97" t="str">
        <f t="shared" si="82"/>
        <v> 5-6</v>
      </c>
      <c r="U57" s="97">
        <f t="shared" si="82"/>
        <v>103</v>
      </c>
      <c r="V57" s="97">
        <f t="shared" si="82"/>
        <v>6</v>
      </c>
      <c r="W57" s="504" t="s">
        <v>169</v>
      </c>
      <c r="X57" s="505"/>
      <c r="Y57" s="506"/>
      <c r="Z57" s="153">
        <f t="shared" si="83"/>
        <v>6</v>
      </c>
      <c r="AA57" s="154">
        <f t="shared" si="60"/>
        <v>8</v>
      </c>
      <c r="AB57" s="154">
        <f t="shared" si="32"/>
        <v>3</v>
      </c>
      <c r="AC57" s="155">
        <f t="shared" si="61"/>
        <v>23</v>
      </c>
      <c r="AD57" s="156"/>
      <c r="AE57" s="78">
        <v>44536</v>
      </c>
      <c r="AF57" s="69" t="str">
        <f t="shared" si="84"/>
        <v> 5-6</v>
      </c>
      <c r="AG57" s="69">
        <f t="shared" si="84"/>
        <v>103</v>
      </c>
      <c r="AH57" s="69">
        <f t="shared" si="84"/>
        <v>6</v>
      </c>
      <c r="AI57" s="541" t="s">
        <v>170</v>
      </c>
      <c r="AJ57" s="505"/>
      <c r="AK57" s="506"/>
      <c r="AL57" s="157">
        <f t="shared" si="85"/>
        <v>6</v>
      </c>
      <c r="AM57" s="71">
        <f t="shared" si="63"/>
        <v>8</v>
      </c>
      <c r="AN57" s="71">
        <f t="shared" si="33"/>
        <v>4</v>
      </c>
      <c r="AO57" s="105">
        <f t="shared" si="79"/>
        <v>24</v>
      </c>
      <c r="AP57" s="210">
        <f t="shared" si="80"/>
        <v>70</v>
      </c>
      <c r="AQ57" s="159">
        <f t="shared" si="86"/>
        <v>3</v>
      </c>
      <c r="AR57" s="68">
        <f t="shared" si="86"/>
        <v>2</v>
      </c>
      <c r="AS57" s="130">
        <v>42</v>
      </c>
      <c r="AT57" s="130">
        <v>47</v>
      </c>
      <c r="AU57" s="29" t="str">
        <f>TEXT(G62,"ДДДДДДД")</f>
        <v>30.09 Чт    13.00-14.35    (сдача нормативов) ФСК</v>
      </c>
      <c r="AV57" s="29" t="str">
        <f>TEXT(S62,"ДДДДДДД")</f>
        <v>28.10 Чт    13.00-14.35    (сдача нормативов) ФСК</v>
      </c>
      <c r="AW57" s="29" t="str">
        <f>TEXT(AE62,"ДДДДДДД")</f>
        <v>2.12 Чт    13.00-14.35    (сдача нормативов) ФСК</v>
      </c>
      <c r="AX57" s="30">
        <v>4</v>
      </c>
      <c r="AY57" s="38" t="str">
        <f t="shared" si="87"/>
        <v>7-8</v>
      </c>
      <c r="AZ57" s="25">
        <v>16</v>
      </c>
      <c r="BA57" s="64" t="s">
        <v>35</v>
      </c>
      <c r="BB57" s="62" t="s">
        <v>44</v>
      </c>
      <c r="BC57" s="110">
        <f t="shared" si="28"/>
        <v>6</v>
      </c>
      <c r="BD57" s="132">
        <v>44</v>
      </c>
      <c r="BE57" s="132">
        <v>35</v>
      </c>
    </row>
    <row r="58" spans="1:57" ht="36" customHeight="1" thickBot="1">
      <c r="A58" s="209">
        <v>6</v>
      </c>
      <c r="B58" s="354" t="s">
        <v>131</v>
      </c>
      <c r="C58" s="234" t="s">
        <v>149</v>
      </c>
      <c r="D58" s="167" t="s">
        <v>80</v>
      </c>
      <c r="E58" s="171">
        <v>3</v>
      </c>
      <c r="F58" s="171">
        <v>1</v>
      </c>
      <c r="G58" s="152">
        <v>44470</v>
      </c>
      <c r="H58" s="275" t="s">
        <v>52</v>
      </c>
      <c r="I58" s="81">
        <v>102</v>
      </c>
      <c r="J58" s="81">
        <f t="shared" si="81"/>
        <v>6</v>
      </c>
      <c r="K58" s="398" t="s">
        <v>168</v>
      </c>
      <c r="L58" s="399"/>
      <c r="M58" s="400"/>
      <c r="N58" s="83">
        <f>BC53</f>
        <v>6</v>
      </c>
      <c r="O58" s="83">
        <f t="shared" si="57"/>
        <v>8</v>
      </c>
      <c r="P58" s="83">
        <f t="shared" si="31"/>
        <v>3</v>
      </c>
      <c r="Q58" s="108">
        <f>SUM(N58:P58)+J58</f>
        <v>23</v>
      </c>
      <c r="R58" s="6"/>
      <c r="S58" s="94">
        <v>44498</v>
      </c>
      <c r="T58" s="97" t="str">
        <f t="shared" si="82"/>
        <v> 1-2</v>
      </c>
      <c r="U58" s="97">
        <f t="shared" si="82"/>
        <v>102</v>
      </c>
      <c r="V58" s="97">
        <f t="shared" si="82"/>
        <v>6</v>
      </c>
      <c r="W58" s="504" t="s">
        <v>169</v>
      </c>
      <c r="X58" s="505"/>
      <c r="Y58" s="506"/>
      <c r="Z58" s="153">
        <f t="shared" si="83"/>
        <v>6</v>
      </c>
      <c r="AA58" s="154">
        <f t="shared" si="60"/>
        <v>8</v>
      </c>
      <c r="AB58" s="154">
        <f t="shared" si="32"/>
        <v>3</v>
      </c>
      <c r="AC58" s="155">
        <f>SUM(Z58:AB58)+V58</f>
        <v>23</v>
      </c>
      <c r="AD58" s="156"/>
      <c r="AE58" s="273">
        <v>44540</v>
      </c>
      <c r="AF58" s="69" t="str">
        <f t="shared" si="84"/>
        <v> 1-2</v>
      </c>
      <c r="AG58" s="69">
        <f t="shared" si="84"/>
        <v>102</v>
      </c>
      <c r="AH58" s="69">
        <f t="shared" si="84"/>
        <v>6</v>
      </c>
      <c r="AI58" s="541" t="s">
        <v>170</v>
      </c>
      <c r="AJ58" s="505"/>
      <c r="AK58" s="506"/>
      <c r="AL58" s="157">
        <f t="shared" si="85"/>
        <v>6</v>
      </c>
      <c r="AM58" s="71">
        <f t="shared" si="63"/>
        <v>8</v>
      </c>
      <c r="AN58" s="71">
        <f t="shared" si="33"/>
        <v>4</v>
      </c>
      <c r="AO58" s="105">
        <f t="shared" si="79"/>
        <v>24</v>
      </c>
      <c r="AP58" s="210">
        <f t="shared" si="80"/>
        <v>70</v>
      </c>
      <c r="AQ58" s="159" t="e">
        <f>#REF!</f>
        <v>#REF!</v>
      </c>
      <c r="AR58" s="68" t="e">
        <f>#REF!</f>
        <v>#REF!</v>
      </c>
      <c r="AS58" s="16">
        <v>42</v>
      </c>
      <c r="AT58" s="16">
        <v>35</v>
      </c>
      <c r="AU58" s="21" t="e">
        <f>TEXT(#REF!,"ДДДДДДД")</f>
        <v>#REF!</v>
      </c>
      <c r="AV58" s="21" t="e">
        <f>TEXT(#REF!,"ДДДДДДД")</f>
        <v>#REF!</v>
      </c>
      <c r="AW58" s="21" t="e">
        <f>TEXT(#REF!,"ДДДДДДД")</f>
        <v>#REF!</v>
      </c>
      <c r="AX58" s="22">
        <v>4</v>
      </c>
      <c r="AY58" s="40" t="str">
        <f t="shared" si="87"/>
        <v>7-8</v>
      </c>
      <c r="AZ58" s="25">
        <v>16</v>
      </c>
      <c r="BA58" s="53" t="str">
        <f aca="true" t="shared" si="88" ref="BA58:BB61">BA57</f>
        <v>107</v>
      </c>
      <c r="BB58" s="53" t="str">
        <f t="shared" si="88"/>
        <v>15,00-17,00</v>
      </c>
      <c r="BC58" s="58">
        <f t="shared" si="28"/>
        <v>6</v>
      </c>
      <c r="BD58" s="117">
        <f aca="true" t="shared" si="89" ref="BD58:BE61">BD57</f>
        <v>44</v>
      </c>
      <c r="BE58" s="117">
        <f t="shared" si="89"/>
        <v>35</v>
      </c>
    </row>
    <row r="59" spans="1:57" ht="66" customHeight="1" thickBot="1">
      <c r="A59" s="209">
        <v>8</v>
      </c>
      <c r="B59" s="354" t="s">
        <v>39</v>
      </c>
      <c r="C59" s="234" t="s">
        <v>14</v>
      </c>
      <c r="D59" s="167" t="s">
        <v>84</v>
      </c>
      <c r="E59" s="171">
        <v>3</v>
      </c>
      <c r="F59" s="171">
        <v>1</v>
      </c>
      <c r="G59" s="152">
        <v>44474</v>
      </c>
      <c r="H59" s="275" t="s">
        <v>52</v>
      </c>
      <c r="I59" s="81">
        <v>206</v>
      </c>
      <c r="J59" s="81">
        <f t="shared" si="81"/>
        <v>6</v>
      </c>
      <c r="K59" s="398" t="s">
        <v>168</v>
      </c>
      <c r="L59" s="399"/>
      <c r="M59" s="400"/>
      <c r="N59" s="83">
        <f>BC54</f>
        <v>6</v>
      </c>
      <c r="O59" s="83">
        <f t="shared" si="57"/>
        <v>8</v>
      </c>
      <c r="P59" s="83">
        <f t="shared" si="31"/>
        <v>3</v>
      </c>
      <c r="Q59" s="108">
        <f t="shared" si="58"/>
        <v>23</v>
      </c>
      <c r="R59" s="6"/>
      <c r="S59" s="345">
        <v>44509</v>
      </c>
      <c r="T59" s="97" t="str">
        <f t="shared" si="82"/>
        <v> 1-2</v>
      </c>
      <c r="U59" s="97">
        <f t="shared" si="82"/>
        <v>206</v>
      </c>
      <c r="V59" s="97">
        <f t="shared" si="82"/>
        <v>6</v>
      </c>
      <c r="W59" s="504" t="s">
        <v>169</v>
      </c>
      <c r="X59" s="505"/>
      <c r="Y59" s="506"/>
      <c r="Z59" s="153">
        <f t="shared" si="83"/>
        <v>6</v>
      </c>
      <c r="AA59" s="154">
        <f t="shared" si="60"/>
        <v>8</v>
      </c>
      <c r="AB59" s="154">
        <f t="shared" si="32"/>
        <v>3</v>
      </c>
      <c r="AC59" s="155">
        <f t="shared" si="61"/>
        <v>23</v>
      </c>
      <c r="AD59" s="156"/>
      <c r="AE59" s="107">
        <v>44537</v>
      </c>
      <c r="AF59" s="69" t="str">
        <f t="shared" si="84"/>
        <v> 1-2</v>
      </c>
      <c r="AG59" s="69">
        <f t="shared" si="84"/>
        <v>206</v>
      </c>
      <c r="AH59" s="69">
        <f t="shared" si="84"/>
        <v>6</v>
      </c>
      <c r="AI59" s="541" t="s">
        <v>170</v>
      </c>
      <c r="AJ59" s="505"/>
      <c r="AK59" s="506"/>
      <c r="AL59" s="157">
        <f t="shared" si="85"/>
        <v>6</v>
      </c>
      <c r="AM59" s="71">
        <f t="shared" si="63"/>
        <v>8</v>
      </c>
      <c r="AN59" s="71">
        <f t="shared" si="33"/>
        <v>4</v>
      </c>
      <c r="AO59" s="105">
        <f t="shared" si="79"/>
        <v>24</v>
      </c>
      <c r="AP59" s="210">
        <f t="shared" si="80"/>
        <v>70</v>
      </c>
      <c r="AQ59" s="159">
        <f aca="true" t="shared" si="90" ref="AQ59:AR62">E63</f>
        <v>3</v>
      </c>
      <c r="AR59" s="68">
        <f t="shared" si="90"/>
        <v>2</v>
      </c>
      <c r="AS59" s="16">
        <v>42</v>
      </c>
      <c r="AT59" s="16">
        <v>35</v>
      </c>
      <c r="AU59" s="21" t="str">
        <f>TEXT(G63,"ДДДДДДД")</f>
        <v>пятница</v>
      </c>
      <c r="AV59" s="21" t="str">
        <f>TEXT(S63,"ДДДДДДД")</f>
        <v>понедельник</v>
      </c>
      <c r="AW59" s="21" t="str">
        <f>TEXT(AE63,"ДДДДДДД")</f>
        <v>пятница</v>
      </c>
      <c r="AX59" s="22">
        <v>4</v>
      </c>
      <c r="AY59" s="40" t="str">
        <f t="shared" si="87"/>
        <v>7-8</v>
      </c>
      <c r="AZ59" s="25">
        <v>16</v>
      </c>
      <c r="BA59" s="53" t="str">
        <f t="shared" si="88"/>
        <v>107</v>
      </c>
      <c r="BB59" s="53" t="str">
        <f t="shared" si="88"/>
        <v>15,00-17,00</v>
      </c>
      <c r="BC59" s="58">
        <f aca="true" t="shared" si="91" ref="BC59:BC108">$BC$13</f>
        <v>6</v>
      </c>
      <c r="BD59" s="117">
        <f t="shared" si="89"/>
        <v>44</v>
      </c>
      <c r="BE59" s="117">
        <f t="shared" si="89"/>
        <v>35</v>
      </c>
    </row>
    <row r="60" spans="1:57" ht="45.75" customHeight="1" thickBot="1">
      <c r="A60" s="209">
        <v>8</v>
      </c>
      <c r="B60" s="354" t="s">
        <v>150</v>
      </c>
      <c r="C60" s="234" t="s">
        <v>128</v>
      </c>
      <c r="D60" s="167" t="s">
        <v>78</v>
      </c>
      <c r="E60" s="171">
        <v>3</v>
      </c>
      <c r="F60" s="171">
        <v>1</v>
      </c>
      <c r="G60" s="152">
        <v>44466</v>
      </c>
      <c r="H60" s="136" t="s">
        <v>53</v>
      </c>
      <c r="I60" s="81">
        <v>204</v>
      </c>
      <c r="J60" s="81">
        <f t="shared" si="81"/>
        <v>6</v>
      </c>
      <c r="K60" s="398" t="s">
        <v>168</v>
      </c>
      <c r="L60" s="399"/>
      <c r="M60" s="400"/>
      <c r="N60" s="83">
        <f>BC56</f>
        <v>6</v>
      </c>
      <c r="O60" s="83">
        <f t="shared" si="57"/>
        <v>8</v>
      </c>
      <c r="P60" s="83">
        <f t="shared" si="31"/>
        <v>3</v>
      </c>
      <c r="Q60" s="108">
        <f aca="true" t="shared" si="92" ref="Q60:Q70">SUM(N60:P60)+J60</f>
        <v>23</v>
      </c>
      <c r="R60" s="6"/>
      <c r="S60" s="94">
        <v>44508</v>
      </c>
      <c r="T60" s="97" t="str">
        <f t="shared" si="82"/>
        <v> 5-6</v>
      </c>
      <c r="U60" s="97">
        <f t="shared" si="82"/>
        <v>204</v>
      </c>
      <c r="V60" s="97">
        <f t="shared" si="82"/>
        <v>6</v>
      </c>
      <c r="W60" s="504" t="s">
        <v>169</v>
      </c>
      <c r="X60" s="505"/>
      <c r="Y60" s="506"/>
      <c r="Z60" s="153">
        <f t="shared" si="83"/>
        <v>6</v>
      </c>
      <c r="AA60" s="154">
        <f t="shared" si="60"/>
        <v>8</v>
      </c>
      <c r="AB60" s="154">
        <f t="shared" si="32"/>
        <v>3</v>
      </c>
      <c r="AC60" s="155">
        <f>SUM(Z60:AB60)+V60</f>
        <v>23</v>
      </c>
      <c r="AD60" s="156"/>
      <c r="AE60" s="78">
        <v>44536</v>
      </c>
      <c r="AF60" s="69" t="str">
        <f t="shared" si="84"/>
        <v> 5-6</v>
      </c>
      <c r="AG60" s="69">
        <f t="shared" si="84"/>
        <v>204</v>
      </c>
      <c r="AH60" s="69">
        <f t="shared" si="84"/>
        <v>6</v>
      </c>
      <c r="AI60" s="541" t="s">
        <v>170</v>
      </c>
      <c r="AJ60" s="505"/>
      <c r="AK60" s="506"/>
      <c r="AL60" s="157">
        <v>6</v>
      </c>
      <c r="AM60" s="71">
        <v>8</v>
      </c>
      <c r="AN60" s="71">
        <v>4</v>
      </c>
      <c r="AO60" s="105">
        <v>24</v>
      </c>
      <c r="AP60" s="210">
        <v>70</v>
      </c>
      <c r="AQ60" s="159">
        <f t="shared" si="90"/>
        <v>3</v>
      </c>
      <c r="AR60" s="68">
        <f t="shared" si="90"/>
        <v>2</v>
      </c>
      <c r="AS60" s="16">
        <v>42</v>
      </c>
      <c r="AT60" s="16">
        <v>35</v>
      </c>
      <c r="AU60" s="21" t="str">
        <f>TEXT(G64,"ДДДДДДД")</f>
        <v>пятница</v>
      </c>
      <c r="AV60" s="21" t="str">
        <f>TEXT(S64,"ДДДДДДД")</f>
        <v>пятница</v>
      </c>
      <c r="AW60" s="21" t="str">
        <f>TEXT(AE64,"ДДДДДДД")</f>
        <v>пятница</v>
      </c>
      <c r="AX60" s="22">
        <v>4</v>
      </c>
      <c r="AY60" s="40" t="str">
        <f t="shared" si="87"/>
        <v>7-8</v>
      </c>
      <c r="AZ60" s="25">
        <v>16</v>
      </c>
      <c r="BA60" s="53" t="str">
        <f t="shared" si="88"/>
        <v>107</v>
      </c>
      <c r="BB60" s="53" t="str">
        <f t="shared" si="88"/>
        <v>15,00-17,00</v>
      </c>
      <c r="BC60" s="58">
        <f t="shared" si="91"/>
        <v>6</v>
      </c>
      <c r="BD60" s="117">
        <f t="shared" si="89"/>
        <v>44</v>
      </c>
      <c r="BE60" s="117">
        <f t="shared" si="89"/>
        <v>35</v>
      </c>
    </row>
    <row r="61" spans="1:57" ht="65.25" customHeight="1" thickBot="1">
      <c r="A61" s="214">
        <v>9</v>
      </c>
      <c r="B61" s="355" t="s">
        <v>144</v>
      </c>
      <c r="C61" s="236" t="s">
        <v>128</v>
      </c>
      <c r="D61" s="175" t="s">
        <v>95</v>
      </c>
      <c r="E61" s="172">
        <v>3</v>
      </c>
      <c r="F61" s="172">
        <v>1</v>
      </c>
      <c r="G61" s="282">
        <v>44475</v>
      </c>
      <c r="H61" s="162" t="s">
        <v>54</v>
      </c>
      <c r="I61" s="89">
        <v>202</v>
      </c>
      <c r="J61" s="89">
        <f t="shared" si="81"/>
        <v>6</v>
      </c>
      <c r="K61" s="398" t="s">
        <v>168</v>
      </c>
      <c r="L61" s="399"/>
      <c r="M61" s="400"/>
      <c r="N61" s="106">
        <f>BC56</f>
        <v>6</v>
      </c>
      <c r="O61" s="106">
        <f t="shared" si="57"/>
        <v>8</v>
      </c>
      <c r="P61" s="106">
        <f t="shared" si="31"/>
        <v>3</v>
      </c>
      <c r="Q61" s="216">
        <f t="shared" si="92"/>
        <v>23</v>
      </c>
      <c r="R61" s="8"/>
      <c r="S61" s="345">
        <v>44510</v>
      </c>
      <c r="T61" s="99" t="str">
        <f t="shared" si="82"/>
        <v> 3-4</v>
      </c>
      <c r="U61" s="99">
        <f t="shared" si="82"/>
        <v>202</v>
      </c>
      <c r="V61" s="99">
        <f t="shared" si="82"/>
        <v>6</v>
      </c>
      <c r="W61" s="504" t="s">
        <v>169</v>
      </c>
      <c r="X61" s="505"/>
      <c r="Y61" s="506"/>
      <c r="Z61" s="217">
        <f t="shared" si="83"/>
        <v>6</v>
      </c>
      <c r="AA61" s="218">
        <f t="shared" si="60"/>
        <v>8</v>
      </c>
      <c r="AB61" s="218">
        <f t="shared" si="32"/>
        <v>3</v>
      </c>
      <c r="AC61" s="219">
        <f aca="true" t="shared" si="93" ref="AC61:AC68">SUM(Z61:AB61)+V61</f>
        <v>23</v>
      </c>
      <c r="AD61" s="220"/>
      <c r="AE61" s="107">
        <v>44533</v>
      </c>
      <c r="AF61" s="79" t="str">
        <f t="shared" si="84"/>
        <v> 3-4</v>
      </c>
      <c r="AG61" s="79">
        <f t="shared" si="84"/>
        <v>202</v>
      </c>
      <c r="AH61" s="79">
        <f t="shared" si="84"/>
        <v>6</v>
      </c>
      <c r="AI61" s="541" t="s">
        <v>170</v>
      </c>
      <c r="AJ61" s="505"/>
      <c r="AK61" s="506"/>
      <c r="AL61" s="221">
        <f>Z61</f>
        <v>6</v>
      </c>
      <c r="AM61" s="222">
        <f t="shared" si="63"/>
        <v>8</v>
      </c>
      <c r="AN61" s="222">
        <f t="shared" si="33"/>
        <v>4</v>
      </c>
      <c r="AO61" s="223">
        <f aca="true" t="shared" si="94" ref="AO61:AO68">SUM(AL61:AN61)+AH61</f>
        <v>24</v>
      </c>
      <c r="AP61" s="224">
        <f aca="true" t="shared" si="95" ref="AP61:AP68">AO61+AC61+Q61</f>
        <v>70</v>
      </c>
      <c r="AQ61" s="159">
        <f t="shared" si="90"/>
        <v>3</v>
      </c>
      <c r="AR61" s="68">
        <f t="shared" si="90"/>
        <v>2</v>
      </c>
      <c r="AS61" s="16">
        <v>42</v>
      </c>
      <c r="AT61" s="16">
        <v>35</v>
      </c>
      <c r="AU61" s="21" t="str">
        <f>TEXT(G65,"ДДДДДДД")</f>
        <v>вторник</v>
      </c>
      <c r="AV61" s="21" t="str">
        <f>TEXT(S65,"ДДДДДДД")</f>
        <v>пятница</v>
      </c>
      <c r="AW61" s="21" t="str">
        <f>TEXT(AE65,"ДДДДДДД")</f>
        <v>вторник</v>
      </c>
      <c r="AX61" s="22">
        <v>4</v>
      </c>
      <c r="AY61" s="40" t="str">
        <f t="shared" si="87"/>
        <v>7-8</v>
      </c>
      <c r="AZ61" s="25">
        <v>16</v>
      </c>
      <c r="BA61" s="53" t="str">
        <f t="shared" si="88"/>
        <v>107</v>
      </c>
      <c r="BB61" s="53" t="str">
        <f t="shared" si="88"/>
        <v>15,00-17,00</v>
      </c>
      <c r="BC61" s="58">
        <f t="shared" si="91"/>
        <v>6</v>
      </c>
      <c r="BD61" s="117">
        <f t="shared" si="89"/>
        <v>44</v>
      </c>
      <c r="BE61" s="117">
        <f t="shared" si="89"/>
        <v>35</v>
      </c>
    </row>
    <row r="62" spans="1:57" ht="113.25" customHeight="1" thickBot="1">
      <c r="A62" s="207">
        <v>1</v>
      </c>
      <c r="B62" s="225" t="s">
        <v>108</v>
      </c>
      <c r="C62" s="233" t="s">
        <v>19</v>
      </c>
      <c r="D62" s="342" t="s">
        <v>123</v>
      </c>
      <c r="E62" s="229">
        <v>3</v>
      </c>
      <c r="F62" s="229">
        <v>2</v>
      </c>
      <c r="G62" s="410" t="s">
        <v>165</v>
      </c>
      <c r="H62" s="411"/>
      <c r="I62" s="411"/>
      <c r="J62" s="411"/>
      <c r="K62" s="411"/>
      <c r="L62" s="411"/>
      <c r="M62" s="411"/>
      <c r="N62" s="412"/>
      <c r="O62" s="186">
        <v>20</v>
      </c>
      <c r="P62" s="186">
        <v>3</v>
      </c>
      <c r="Q62" s="187">
        <f t="shared" si="92"/>
        <v>23</v>
      </c>
      <c r="R62" s="188"/>
      <c r="S62" s="513" t="s">
        <v>166</v>
      </c>
      <c r="T62" s="514"/>
      <c r="U62" s="514"/>
      <c r="V62" s="514"/>
      <c r="W62" s="514"/>
      <c r="X62" s="514"/>
      <c r="Y62" s="514"/>
      <c r="Z62" s="515"/>
      <c r="AA62" s="191">
        <v>20</v>
      </c>
      <c r="AB62" s="191">
        <v>3</v>
      </c>
      <c r="AC62" s="192">
        <f t="shared" si="93"/>
        <v>23</v>
      </c>
      <c r="AD62" s="193"/>
      <c r="AE62" s="510" t="s">
        <v>167</v>
      </c>
      <c r="AF62" s="511"/>
      <c r="AG62" s="511"/>
      <c r="AH62" s="511"/>
      <c r="AI62" s="511"/>
      <c r="AJ62" s="511"/>
      <c r="AK62" s="511"/>
      <c r="AL62" s="512"/>
      <c r="AM62" s="196">
        <v>20</v>
      </c>
      <c r="AN62" s="196">
        <v>4</v>
      </c>
      <c r="AO62" s="197">
        <f t="shared" si="94"/>
        <v>24</v>
      </c>
      <c r="AP62" s="208">
        <f t="shared" si="95"/>
        <v>70</v>
      </c>
      <c r="AQ62" s="159">
        <f t="shared" si="90"/>
        <v>3</v>
      </c>
      <c r="AR62" s="68">
        <f t="shared" si="90"/>
        <v>2</v>
      </c>
      <c r="AS62" s="16">
        <v>42</v>
      </c>
      <c r="AT62" s="16">
        <v>35</v>
      </c>
      <c r="AU62" s="21" t="str">
        <f>TEXT(G66,"ДДДДДДД")</f>
        <v>вторник</v>
      </c>
      <c r="AV62" s="21" t="str">
        <f>TEXT(S66,"ДДДДДДД")</f>
        <v>вторник</v>
      </c>
      <c r="AW62" s="21" t="str">
        <f>TEXT(AE66,"ДДДДДДД")</f>
        <v>вторник</v>
      </c>
      <c r="AX62" s="22">
        <v>3</v>
      </c>
      <c r="AY62" s="40" t="str">
        <f t="shared" si="87"/>
        <v>5-6</v>
      </c>
      <c r="AZ62" s="127">
        <f>AZ60</f>
        <v>16</v>
      </c>
      <c r="BA62" s="127" t="str">
        <f>BA60</f>
        <v>107</v>
      </c>
      <c r="BB62" s="53" t="str">
        <f>BB60</f>
        <v>15,00-17,00</v>
      </c>
      <c r="BC62" s="58">
        <f t="shared" si="91"/>
        <v>6</v>
      </c>
      <c r="BD62" s="117">
        <f>BD60</f>
        <v>44</v>
      </c>
      <c r="BE62" s="117">
        <f>BE59</f>
        <v>35</v>
      </c>
    </row>
    <row r="63" spans="1:57" s="14" customFormat="1" ht="37.5" customHeight="1" thickBot="1">
      <c r="A63" s="209">
        <v>2</v>
      </c>
      <c r="B63" s="179" t="s">
        <v>38</v>
      </c>
      <c r="C63" s="234" t="s">
        <v>13</v>
      </c>
      <c r="D63" s="167" t="s">
        <v>77</v>
      </c>
      <c r="E63" s="171">
        <v>3</v>
      </c>
      <c r="F63" s="171">
        <v>2</v>
      </c>
      <c r="G63" s="152">
        <v>44463</v>
      </c>
      <c r="H63" s="275" t="s">
        <v>52</v>
      </c>
      <c r="I63" s="81">
        <v>201</v>
      </c>
      <c r="J63" s="81">
        <f t="shared" si="81"/>
        <v>6</v>
      </c>
      <c r="K63" s="398" t="s">
        <v>168</v>
      </c>
      <c r="L63" s="399"/>
      <c r="M63" s="400"/>
      <c r="N63" s="83">
        <f>BC58</f>
        <v>6</v>
      </c>
      <c r="O63" s="83">
        <f t="shared" si="57"/>
        <v>8</v>
      </c>
      <c r="P63" s="83">
        <f t="shared" si="31"/>
        <v>3</v>
      </c>
      <c r="Q63" s="108">
        <f t="shared" si="92"/>
        <v>23</v>
      </c>
      <c r="R63" s="6"/>
      <c r="S63" s="357">
        <v>44501</v>
      </c>
      <c r="T63" s="97" t="str">
        <f aca="true" t="shared" si="96" ref="T63:V64">H63</f>
        <v> 1-2</v>
      </c>
      <c r="U63" s="97">
        <f t="shared" si="96"/>
        <v>201</v>
      </c>
      <c r="V63" s="97">
        <f t="shared" si="96"/>
        <v>6</v>
      </c>
      <c r="W63" s="504" t="s">
        <v>169</v>
      </c>
      <c r="X63" s="505"/>
      <c r="Y63" s="506"/>
      <c r="Z63" s="153">
        <f aca="true" t="shared" si="97" ref="Z63:Z70">N63</f>
        <v>6</v>
      </c>
      <c r="AA63" s="154">
        <f t="shared" si="60"/>
        <v>8</v>
      </c>
      <c r="AB63" s="154">
        <f t="shared" si="32"/>
        <v>3</v>
      </c>
      <c r="AC63" s="155">
        <f t="shared" si="93"/>
        <v>23</v>
      </c>
      <c r="AD63" s="156"/>
      <c r="AE63" s="78">
        <v>44533</v>
      </c>
      <c r="AF63" s="69" t="str">
        <f aca="true" t="shared" si="98" ref="AF63:AH64">H63</f>
        <v> 1-2</v>
      </c>
      <c r="AG63" s="69">
        <f t="shared" si="98"/>
        <v>201</v>
      </c>
      <c r="AH63" s="69">
        <f t="shared" si="98"/>
        <v>6</v>
      </c>
      <c r="AI63" s="541" t="s">
        <v>170</v>
      </c>
      <c r="AJ63" s="505"/>
      <c r="AK63" s="506"/>
      <c r="AL63" s="157">
        <f aca="true" t="shared" si="99" ref="AL63:AL68">Z63</f>
        <v>6</v>
      </c>
      <c r="AM63" s="71">
        <f t="shared" si="63"/>
        <v>8</v>
      </c>
      <c r="AN63" s="71">
        <f t="shared" si="33"/>
        <v>4</v>
      </c>
      <c r="AO63" s="105">
        <f t="shared" si="94"/>
        <v>24</v>
      </c>
      <c r="AP63" s="210">
        <f t="shared" si="95"/>
        <v>70</v>
      </c>
      <c r="AQ63" s="160">
        <f aca="true" t="shared" si="100" ref="AQ63:AQ70">E68</f>
        <v>3</v>
      </c>
      <c r="AR63" s="68">
        <f aca="true" t="shared" si="101" ref="AR63:AR70">F68</f>
        <v>2</v>
      </c>
      <c r="AS63" s="121">
        <v>42</v>
      </c>
      <c r="AT63" s="121">
        <v>35</v>
      </c>
      <c r="AU63" s="23" t="str">
        <f>TEXT(G68,"ДДДДДДД")</f>
        <v>понедельник</v>
      </c>
      <c r="AV63" s="23" t="str">
        <f>TEXT(S68,"ДДДДДДД")</f>
        <v>понедельник</v>
      </c>
      <c r="AW63" s="23" t="str">
        <f>TEXT(AE68,"ДДДДДДД")</f>
        <v>понедельник</v>
      </c>
      <c r="AX63" s="24">
        <v>4</v>
      </c>
      <c r="AY63" s="49" t="str">
        <f t="shared" si="87"/>
        <v>7-8</v>
      </c>
      <c r="AZ63" s="128">
        <f>AZ62</f>
        <v>16</v>
      </c>
      <c r="BA63" s="128" t="str">
        <f>BA62</f>
        <v>107</v>
      </c>
      <c r="BB63" s="122" t="str">
        <f>BB62</f>
        <v>15,00-17,00</v>
      </c>
      <c r="BC63" s="109">
        <f t="shared" si="91"/>
        <v>6</v>
      </c>
      <c r="BD63" s="117" t="e">
        <f>#REF!</f>
        <v>#REF!</v>
      </c>
      <c r="BE63" s="117">
        <f>BE62</f>
        <v>35</v>
      </c>
    </row>
    <row r="64" spans="1:57" ht="37.5" customHeight="1">
      <c r="A64" s="209">
        <v>3</v>
      </c>
      <c r="B64" s="167" t="s">
        <v>147</v>
      </c>
      <c r="C64" s="234" t="s">
        <v>13</v>
      </c>
      <c r="D64" s="167" t="s">
        <v>148</v>
      </c>
      <c r="E64" s="171">
        <v>3</v>
      </c>
      <c r="F64" s="171">
        <v>2</v>
      </c>
      <c r="G64" s="152">
        <v>44470</v>
      </c>
      <c r="H64" s="275" t="s">
        <v>52</v>
      </c>
      <c r="I64" s="81">
        <v>206</v>
      </c>
      <c r="J64" s="81">
        <f t="shared" si="81"/>
        <v>6</v>
      </c>
      <c r="K64" s="398" t="s">
        <v>168</v>
      </c>
      <c r="L64" s="399"/>
      <c r="M64" s="400"/>
      <c r="N64" s="83">
        <f>BC59</f>
        <v>6</v>
      </c>
      <c r="O64" s="83">
        <f t="shared" si="57"/>
        <v>8</v>
      </c>
      <c r="P64" s="83">
        <f t="shared" si="31"/>
        <v>3</v>
      </c>
      <c r="Q64" s="108">
        <f t="shared" si="92"/>
        <v>23</v>
      </c>
      <c r="R64" s="6"/>
      <c r="S64" s="94">
        <v>44498</v>
      </c>
      <c r="T64" s="97" t="str">
        <f t="shared" si="96"/>
        <v> 1-2</v>
      </c>
      <c r="U64" s="97">
        <f t="shared" si="96"/>
        <v>206</v>
      </c>
      <c r="V64" s="97">
        <f t="shared" si="96"/>
        <v>6</v>
      </c>
      <c r="W64" s="504" t="s">
        <v>169</v>
      </c>
      <c r="X64" s="505"/>
      <c r="Y64" s="506"/>
      <c r="Z64" s="153">
        <f t="shared" si="97"/>
        <v>6</v>
      </c>
      <c r="AA64" s="154">
        <f t="shared" si="60"/>
        <v>8</v>
      </c>
      <c r="AB64" s="154">
        <f t="shared" si="32"/>
        <v>3</v>
      </c>
      <c r="AC64" s="155">
        <f>SUM(Z64:AB64)+V64</f>
        <v>23</v>
      </c>
      <c r="AD64" s="156"/>
      <c r="AE64" s="273">
        <v>44540</v>
      </c>
      <c r="AF64" s="69" t="str">
        <f t="shared" si="98"/>
        <v> 1-2</v>
      </c>
      <c r="AG64" s="69">
        <f t="shared" si="98"/>
        <v>206</v>
      </c>
      <c r="AH64" s="69">
        <f t="shared" si="98"/>
        <v>6</v>
      </c>
      <c r="AI64" s="541" t="s">
        <v>170</v>
      </c>
      <c r="AJ64" s="505"/>
      <c r="AK64" s="506"/>
      <c r="AL64" s="157">
        <f t="shared" si="99"/>
        <v>6</v>
      </c>
      <c r="AM64" s="71">
        <f t="shared" si="63"/>
        <v>8</v>
      </c>
      <c r="AN64" s="71">
        <f t="shared" si="33"/>
        <v>4</v>
      </c>
      <c r="AO64" s="105">
        <f t="shared" si="94"/>
        <v>24</v>
      </c>
      <c r="AP64" s="210">
        <f t="shared" si="95"/>
        <v>70</v>
      </c>
      <c r="AQ64" s="160">
        <f t="shared" si="100"/>
        <v>3</v>
      </c>
      <c r="AR64" s="68">
        <f t="shared" si="101"/>
        <v>2</v>
      </c>
      <c r="AS64" s="121"/>
      <c r="AT64" s="121"/>
      <c r="AU64" s="23"/>
      <c r="AV64" s="23"/>
      <c r="AW64" s="23"/>
      <c r="AX64" s="24"/>
      <c r="AY64" s="49"/>
      <c r="AZ64" s="128"/>
      <c r="BA64" s="128"/>
      <c r="BB64" s="122"/>
      <c r="BC64" s="109"/>
      <c r="BD64" s="117"/>
      <c r="BE64" s="117"/>
    </row>
    <row r="65" spans="1:57" ht="53.25" customHeight="1" thickBot="1">
      <c r="A65" s="209">
        <v>4</v>
      </c>
      <c r="B65" s="179" t="s">
        <v>146</v>
      </c>
      <c r="C65" s="234" t="s">
        <v>13</v>
      </c>
      <c r="D65" s="167" t="s">
        <v>86</v>
      </c>
      <c r="E65" s="171">
        <v>3</v>
      </c>
      <c r="F65" s="171">
        <v>2</v>
      </c>
      <c r="G65" s="152">
        <v>44474</v>
      </c>
      <c r="H65" s="275" t="s">
        <v>52</v>
      </c>
      <c r="I65" s="81">
        <v>103</v>
      </c>
      <c r="J65" s="81">
        <f t="shared" si="81"/>
        <v>6</v>
      </c>
      <c r="K65" s="398" t="s">
        <v>168</v>
      </c>
      <c r="L65" s="399"/>
      <c r="M65" s="400"/>
      <c r="N65" s="83">
        <f>BC60</f>
        <v>6</v>
      </c>
      <c r="O65" s="83">
        <f t="shared" si="57"/>
        <v>8</v>
      </c>
      <c r="P65" s="83">
        <f t="shared" si="31"/>
        <v>3</v>
      </c>
      <c r="Q65" s="108">
        <f t="shared" si="92"/>
        <v>23</v>
      </c>
      <c r="R65" s="6"/>
      <c r="S65" s="94">
        <v>44498</v>
      </c>
      <c r="T65" s="97" t="str">
        <f aca="true" t="shared" si="102" ref="T65:V70">H65</f>
        <v> 1-2</v>
      </c>
      <c r="U65" s="97">
        <f t="shared" si="102"/>
        <v>103</v>
      </c>
      <c r="V65" s="97">
        <f t="shared" si="102"/>
        <v>6</v>
      </c>
      <c r="W65" s="504" t="s">
        <v>169</v>
      </c>
      <c r="X65" s="505"/>
      <c r="Y65" s="506"/>
      <c r="Z65" s="153">
        <f t="shared" si="97"/>
        <v>6</v>
      </c>
      <c r="AA65" s="154">
        <f t="shared" si="60"/>
        <v>8</v>
      </c>
      <c r="AB65" s="154">
        <f t="shared" si="32"/>
        <v>3</v>
      </c>
      <c r="AC65" s="155">
        <f t="shared" si="93"/>
        <v>23</v>
      </c>
      <c r="AD65" s="156"/>
      <c r="AE65" s="78">
        <v>44544</v>
      </c>
      <c r="AF65" s="69" t="str">
        <f aca="true" t="shared" si="103" ref="AF65:AH70">H65</f>
        <v> 1-2</v>
      </c>
      <c r="AG65" s="69">
        <f t="shared" si="103"/>
        <v>103</v>
      </c>
      <c r="AH65" s="69">
        <f t="shared" si="103"/>
        <v>6</v>
      </c>
      <c r="AI65" s="541" t="s">
        <v>170</v>
      </c>
      <c r="AJ65" s="505"/>
      <c r="AK65" s="506"/>
      <c r="AL65" s="157">
        <f t="shared" si="99"/>
        <v>6</v>
      </c>
      <c r="AM65" s="71">
        <f t="shared" si="63"/>
        <v>8</v>
      </c>
      <c r="AN65" s="71">
        <f t="shared" si="33"/>
        <v>4</v>
      </c>
      <c r="AO65" s="105">
        <f t="shared" si="94"/>
        <v>24</v>
      </c>
      <c r="AP65" s="210">
        <f t="shared" si="95"/>
        <v>70</v>
      </c>
      <c r="AQ65" s="161">
        <f t="shared" si="100"/>
        <v>3</v>
      </c>
      <c r="AR65" s="111">
        <f t="shared" si="101"/>
        <v>2</v>
      </c>
      <c r="AS65" s="16">
        <v>42</v>
      </c>
      <c r="AT65" s="16">
        <v>35</v>
      </c>
      <c r="AU65" s="27" t="str">
        <f aca="true" t="shared" si="104" ref="AU65:AU70">TEXT(G70,"ДДДДДДД")</f>
        <v>среда</v>
      </c>
      <c r="AV65" s="27" t="str">
        <f aca="true" t="shared" si="105" ref="AV65:AV70">TEXT(S70,"ДДДДДДД")</f>
        <v>среда</v>
      </c>
      <c r="AW65" s="27" t="str">
        <f aca="true" t="shared" si="106" ref="AW65:AW70">TEXT(AE70,"ДДДДДДД")</f>
        <v>среда</v>
      </c>
      <c r="AX65" s="28">
        <v>4</v>
      </c>
      <c r="AY65" s="46" t="str">
        <f aca="true" t="shared" si="107" ref="AY65:AY70">IF(AX65=3,"5-6",IF(AX65=4,"7-8","9-10"))</f>
        <v>7-8</v>
      </c>
      <c r="AZ65" s="129">
        <f>AZ63</f>
        <v>16</v>
      </c>
      <c r="BA65" s="129" t="str">
        <f>BA63</f>
        <v>107</v>
      </c>
      <c r="BB65" s="63" t="str">
        <f>BB63</f>
        <v>15,00-17,00</v>
      </c>
      <c r="BC65" s="65">
        <f t="shared" si="91"/>
        <v>6</v>
      </c>
      <c r="BD65" s="117" t="e">
        <f>BD63</f>
        <v>#REF!</v>
      </c>
      <c r="BE65" s="117" t="e">
        <f>#REF!</f>
        <v>#REF!</v>
      </c>
    </row>
    <row r="66" spans="1:57" ht="52.5" customHeight="1" thickBot="1">
      <c r="A66" s="209">
        <v>5</v>
      </c>
      <c r="B66" s="179" t="s">
        <v>145</v>
      </c>
      <c r="C66" s="234" t="s">
        <v>13</v>
      </c>
      <c r="D66" s="167" t="s">
        <v>76</v>
      </c>
      <c r="E66" s="171">
        <v>3</v>
      </c>
      <c r="F66" s="171">
        <v>2</v>
      </c>
      <c r="G66" s="152">
        <v>44467</v>
      </c>
      <c r="H66" s="275" t="s">
        <v>52</v>
      </c>
      <c r="I66" s="81">
        <v>112</v>
      </c>
      <c r="J66" s="81">
        <f t="shared" si="81"/>
        <v>6</v>
      </c>
      <c r="K66" s="398" t="s">
        <v>168</v>
      </c>
      <c r="L66" s="399"/>
      <c r="M66" s="400"/>
      <c r="N66" s="83">
        <f>BC62</f>
        <v>6</v>
      </c>
      <c r="O66" s="83">
        <f t="shared" si="57"/>
        <v>8</v>
      </c>
      <c r="P66" s="83">
        <f t="shared" si="31"/>
        <v>3</v>
      </c>
      <c r="Q66" s="108">
        <f t="shared" si="92"/>
        <v>23</v>
      </c>
      <c r="R66" s="6"/>
      <c r="S66" s="94">
        <v>44502</v>
      </c>
      <c r="T66" s="97" t="str">
        <f t="shared" si="102"/>
        <v> 1-2</v>
      </c>
      <c r="U66" s="97">
        <f t="shared" si="102"/>
        <v>112</v>
      </c>
      <c r="V66" s="97">
        <f t="shared" si="102"/>
        <v>6</v>
      </c>
      <c r="W66" s="504" t="s">
        <v>169</v>
      </c>
      <c r="X66" s="505"/>
      <c r="Y66" s="506"/>
      <c r="Z66" s="153">
        <f t="shared" si="97"/>
        <v>6</v>
      </c>
      <c r="AA66" s="154">
        <f t="shared" si="60"/>
        <v>8</v>
      </c>
      <c r="AB66" s="154">
        <f t="shared" si="32"/>
        <v>3</v>
      </c>
      <c r="AC66" s="155">
        <f t="shared" si="93"/>
        <v>23</v>
      </c>
      <c r="AD66" s="156"/>
      <c r="AE66" s="78">
        <v>44537</v>
      </c>
      <c r="AF66" s="69" t="str">
        <f t="shared" si="103"/>
        <v> 1-2</v>
      </c>
      <c r="AG66" s="69">
        <f t="shared" si="103"/>
        <v>112</v>
      </c>
      <c r="AH66" s="69">
        <f t="shared" si="103"/>
        <v>6</v>
      </c>
      <c r="AI66" s="541" t="s">
        <v>170</v>
      </c>
      <c r="AJ66" s="505"/>
      <c r="AK66" s="506"/>
      <c r="AL66" s="157">
        <f t="shared" si="99"/>
        <v>6</v>
      </c>
      <c r="AM66" s="71">
        <f t="shared" si="63"/>
        <v>8</v>
      </c>
      <c r="AN66" s="71">
        <f t="shared" si="33"/>
        <v>4</v>
      </c>
      <c r="AO66" s="105">
        <f t="shared" si="94"/>
        <v>24</v>
      </c>
      <c r="AP66" s="210">
        <f t="shared" si="95"/>
        <v>70</v>
      </c>
      <c r="AQ66" s="159">
        <f t="shared" si="100"/>
        <v>4</v>
      </c>
      <c r="AR66" s="68">
        <f t="shared" si="101"/>
        <v>1</v>
      </c>
      <c r="AS66" s="130">
        <v>42</v>
      </c>
      <c r="AT66" s="130">
        <v>47</v>
      </c>
      <c r="AU66" s="29" t="str">
        <f t="shared" si="104"/>
        <v>вторник</v>
      </c>
      <c r="AV66" s="29" t="str">
        <f t="shared" si="105"/>
        <v>вторник</v>
      </c>
      <c r="AW66" s="29" t="str">
        <f t="shared" si="106"/>
        <v>вторник</v>
      </c>
      <c r="AX66" s="30">
        <v>4</v>
      </c>
      <c r="AY66" s="38" t="str">
        <f t="shared" si="107"/>
        <v>7-8</v>
      </c>
      <c r="AZ66" s="25">
        <v>16</v>
      </c>
      <c r="BA66" s="64" t="s">
        <v>35</v>
      </c>
      <c r="BB66" s="62" t="s">
        <v>44</v>
      </c>
      <c r="BC66" s="110">
        <f t="shared" si="91"/>
        <v>6</v>
      </c>
      <c r="BD66" s="132">
        <v>44</v>
      </c>
      <c r="BE66" s="132">
        <v>35</v>
      </c>
    </row>
    <row r="67" spans="1:57" ht="45.75" customHeight="1" thickBot="1">
      <c r="A67" s="209">
        <v>6</v>
      </c>
      <c r="B67" s="179" t="s">
        <v>131</v>
      </c>
      <c r="C67" s="234" t="s">
        <v>149</v>
      </c>
      <c r="D67" s="167" t="s">
        <v>80</v>
      </c>
      <c r="E67" s="171">
        <v>3</v>
      </c>
      <c r="F67" s="171">
        <v>2</v>
      </c>
      <c r="G67" s="282">
        <v>44475</v>
      </c>
      <c r="H67" s="162" t="s">
        <v>54</v>
      </c>
      <c r="I67" s="89">
        <v>102</v>
      </c>
      <c r="J67" s="89">
        <f t="shared" si="81"/>
        <v>6</v>
      </c>
      <c r="K67" s="398" t="s">
        <v>168</v>
      </c>
      <c r="L67" s="399"/>
      <c r="M67" s="400"/>
      <c r="N67" s="106">
        <f>BC62</f>
        <v>6</v>
      </c>
      <c r="O67" s="106">
        <f t="shared" si="57"/>
        <v>8</v>
      </c>
      <c r="P67" s="106">
        <f t="shared" si="31"/>
        <v>3</v>
      </c>
      <c r="Q67" s="216">
        <f t="shared" si="92"/>
        <v>23</v>
      </c>
      <c r="R67" s="8"/>
      <c r="S67" s="345">
        <v>44510</v>
      </c>
      <c r="T67" s="99" t="str">
        <f t="shared" si="102"/>
        <v> 3-4</v>
      </c>
      <c r="U67" s="99">
        <f t="shared" si="102"/>
        <v>102</v>
      </c>
      <c r="V67" s="99">
        <f t="shared" si="102"/>
        <v>6</v>
      </c>
      <c r="W67" s="504" t="s">
        <v>169</v>
      </c>
      <c r="X67" s="505"/>
      <c r="Y67" s="506"/>
      <c r="Z67" s="217">
        <f t="shared" si="97"/>
        <v>6</v>
      </c>
      <c r="AA67" s="218">
        <f t="shared" si="60"/>
        <v>8</v>
      </c>
      <c r="AB67" s="218">
        <f t="shared" si="32"/>
        <v>3</v>
      </c>
      <c r="AC67" s="219">
        <f>SUM(Z67:AB67)+V67</f>
        <v>23</v>
      </c>
      <c r="AD67" s="220"/>
      <c r="AE67" s="107">
        <v>44533</v>
      </c>
      <c r="AF67" s="79" t="str">
        <f t="shared" si="103"/>
        <v> 3-4</v>
      </c>
      <c r="AG67" s="79">
        <f t="shared" si="103"/>
        <v>102</v>
      </c>
      <c r="AH67" s="79">
        <f t="shared" si="103"/>
        <v>6</v>
      </c>
      <c r="AI67" s="541" t="s">
        <v>170</v>
      </c>
      <c r="AJ67" s="505"/>
      <c r="AK67" s="506"/>
      <c r="AL67" s="157">
        <f t="shared" si="99"/>
        <v>6</v>
      </c>
      <c r="AM67" s="71">
        <f t="shared" si="63"/>
        <v>8</v>
      </c>
      <c r="AN67" s="71">
        <f t="shared" si="33"/>
        <v>4</v>
      </c>
      <c r="AO67" s="105">
        <f t="shared" si="94"/>
        <v>24</v>
      </c>
      <c r="AP67" s="210">
        <f t="shared" si="95"/>
        <v>70</v>
      </c>
      <c r="AQ67" s="159">
        <f t="shared" si="100"/>
        <v>4</v>
      </c>
      <c r="AR67" s="68">
        <f t="shared" si="101"/>
        <v>1</v>
      </c>
      <c r="AS67" s="16">
        <v>42</v>
      </c>
      <c r="AT67" s="16">
        <v>35</v>
      </c>
      <c r="AU67" s="21" t="str">
        <f t="shared" si="104"/>
        <v>понедельник</v>
      </c>
      <c r="AV67" s="21" t="str">
        <f t="shared" si="105"/>
        <v>понедельник</v>
      </c>
      <c r="AW67" s="21" t="str">
        <f t="shared" si="106"/>
        <v>понедельник</v>
      </c>
      <c r="AX67" s="22">
        <v>4</v>
      </c>
      <c r="AY67" s="40" t="str">
        <f t="shared" si="107"/>
        <v>7-8</v>
      </c>
      <c r="AZ67" s="25">
        <v>16</v>
      </c>
      <c r="BA67" s="53" t="str">
        <f aca="true" t="shared" si="108" ref="BA67:BB70">BA66</f>
        <v>107</v>
      </c>
      <c r="BB67" s="53" t="str">
        <f t="shared" si="108"/>
        <v>15,00-17,00</v>
      </c>
      <c r="BC67" s="58">
        <f t="shared" si="91"/>
        <v>6</v>
      </c>
      <c r="BD67" s="117">
        <f aca="true" t="shared" si="109" ref="BD67:BE70">BD66</f>
        <v>44</v>
      </c>
      <c r="BE67" s="117">
        <f t="shared" si="109"/>
        <v>35</v>
      </c>
    </row>
    <row r="68" spans="1:57" ht="36" customHeight="1" thickBot="1">
      <c r="A68" s="209">
        <v>7</v>
      </c>
      <c r="B68" s="179" t="s">
        <v>39</v>
      </c>
      <c r="C68" s="234" t="s">
        <v>14</v>
      </c>
      <c r="D68" s="167" t="s">
        <v>84</v>
      </c>
      <c r="E68" s="171">
        <v>3</v>
      </c>
      <c r="F68" s="171">
        <v>2</v>
      </c>
      <c r="G68" s="152">
        <v>44466</v>
      </c>
      <c r="H68" s="136" t="s">
        <v>54</v>
      </c>
      <c r="I68" s="81">
        <v>102</v>
      </c>
      <c r="J68" s="81">
        <f t="shared" si="81"/>
        <v>6</v>
      </c>
      <c r="K68" s="398" t="s">
        <v>168</v>
      </c>
      <c r="L68" s="399"/>
      <c r="M68" s="400"/>
      <c r="N68" s="83">
        <f>BC63</f>
        <v>6</v>
      </c>
      <c r="O68" s="83">
        <f t="shared" si="57"/>
        <v>8</v>
      </c>
      <c r="P68" s="83">
        <f t="shared" si="31"/>
        <v>3</v>
      </c>
      <c r="Q68" s="108">
        <f t="shared" si="92"/>
        <v>23</v>
      </c>
      <c r="R68" s="6"/>
      <c r="S68" s="94">
        <v>44501</v>
      </c>
      <c r="T68" s="97" t="str">
        <f t="shared" si="102"/>
        <v> 3-4</v>
      </c>
      <c r="U68" s="97">
        <f t="shared" si="102"/>
        <v>102</v>
      </c>
      <c r="V68" s="97">
        <f t="shared" si="102"/>
        <v>6</v>
      </c>
      <c r="W68" s="504" t="s">
        <v>169</v>
      </c>
      <c r="X68" s="505"/>
      <c r="Y68" s="506"/>
      <c r="Z68" s="153">
        <f t="shared" si="97"/>
        <v>6</v>
      </c>
      <c r="AA68" s="154">
        <f t="shared" si="60"/>
        <v>8</v>
      </c>
      <c r="AB68" s="154">
        <f t="shared" si="32"/>
        <v>3</v>
      </c>
      <c r="AC68" s="155">
        <f t="shared" si="93"/>
        <v>23</v>
      </c>
      <c r="AD68" s="156"/>
      <c r="AE68" s="78">
        <v>44543</v>
      </c>
      <c r="AF68" s="69" t="str">
        <f t="shared" si="103"/>
        <v> 3-4</v>
      </c>
      <c r="AG68" s="69">
        <f t="shared" si="103"/>
        <v>102</v>
      </c>
      <c r="AH68" s="69">
        <f t="shared" si="103"/>
        <v>6</v>
      </c>
      <c r="AI68" s="541" t="s">
        <v>170</v>
      </c>
      <c r="AJ68" s="505"/>
      <c r="AK68" s="506"/>
      <c r="AL68" s="157">
        <f t="shared" si="99"/>
        <v>6</v>
      </c>
      <c r="AM68" s="71">
        <f t="shared" si="63"/>
        <v>8</v>
      </c>
      <c r="AN68" s="71">
        <f t="shared" si="33"/>
        <v>4</v>
      </c>
      <c r="AO68" s="105">
        <f t="shared" si="94"/>
        <v>24</v>
      </c>
      <c r="AP68" s="210">
        <f t="shared" si="95"/>
        <v>70</v>
      </c>
      <c r="AQ68" s="159">
        <f t="shared" si="100"/>
        <v>4</v>
      </c>
      <c r="AR68" s="68">
        <f t="shared" si="101"/>
        <v>1</v>
      </c>
      <c r="AS68" s="16">
        <v>42</v>
      </c>
      <c r="AT68" s="16">
        <v>35</v>
      </c>
      <c r="AU68" s="21" t="str">
        <f t="shared" si="104"/>
        <v>понедельник</v>
      </c>
      <c r="AV68" s="21" t="str">
        <f t="shared" si="105"/>
        <v>понедельник</v>
      </c>
      <c r="AW68" s="21" t="str">
        <f t="shared" si="106"/>
        <v>понедельник</v>
      </c>
      <c r="AX68" s="22">
        <v>4</v>
      </c>
      <c r="AY68" s="40" t="str">
        <f t="shared" si="107"/>
        <v>7-8</v>
      </c>
      <c r="AZ68" s="25">
        <v>16</v>
      </c>
      <c r="BA68" s="53" t="str">
        <f t="shared" si="108"/>
        <v>107</v>
      </c>
      <c r="BB68" s="53" t="str">
        <f t="shared" si="108"/>
        <v>15,00-17,00</v>
      </c>
      <c r="BC68" s="58">
        <f t="shared" si="91"/>
        <v>6</v>
      </c>
      <c r="BD68" s="117">
        <f t="shared" si="109"/>
        <v>44</v>
      </c>
      <c r="BE68" s="117">
        <f t="shared" si="109"/>
        <v>35</v>
      </c>
    </row>
    <row r="69" spans="1:57" ht="44.25" customHeight="1" thickBot="1">
      <c r="A69" s="209">
        <v>8</v>
      </c>
      <c r="B69" s="179" t="s">
        <v>150</v>
      </c>
      <c r="C69" s="234" t="s">
        <v>128</v>
      </c>
      <c r="D69" s="167" t="s">
        <v>172</v>
      </c>
      <c r="E69" s="171">
        <v>3</v>
      </c>
      <c r="F69" s="171">
        <v>2</v>
      </c>
      <c r="G69" s="152">
        <v>44467</v>
      </c>
      <c r="H69" s="136" t="s">
        <v>53</v>
      </c>
      <c r="I69" s="81">
        <v>112</v>
      </c>
      <c r="J69" s="81">
        <f t="shared" si="81"/>
        <v>6</v>
      </c>
      <c r="K69" s="398" t="s">
        <v>168</v>
      </c>
      <c r="L69" s="399"/>
      <c r="M69" s="400"/>
      <c r="N69" s="83">
        <f>BC65</f>
        <v>6</v>
      </c>
      <c r="O69" s="83">
        <f t="shared" si="57"/>
        <v>8</v>
      </c>
      <c r="P69" s="83">
        <f t="shared" si="31"/>
        <v>3</v>
      </c>
      <c r="Q69" s="108">
        <f t="shared" si="92"/>
        <v>23</v>
      </c>
      <c r="R69" s="6"/>
      <c r="S69" s="94">
        <v>44502</v>
      </c>
      <c r="T69" s="97" t="str">
        <f t="shared" si="102"/>
        <v> 5-6</v>
      </c>
      <c r="U69" s="97">
        <f t="shared" si="102"/>
        <v>112</v>
      </c>
      <c r="V69" s="97">
        <f t="shared" si="102"/>
        <v>6</v>
      </c>
      <c r="W69" s="504" t="s">
        <v>169</v>
      </c>
      <c r="X69" s="505"/>
      <c r="Y69" s="506"/>
      <c r="Z69" s="153">
        <f t="shared" si="97"/>
        <v>6</v>
      </c>
      <c r="AA69" s="154">
        <f t="shared" si="60"/>
        <v>8</v>
      </c>
      <c r="AB69" s="154">
        <f t="shared" si="32"/>
        <v>3</v>
      </c>
      <c r="AC69" s="155">
        <f>SUM(Z69:AB69)+V69</f>
        <v>23</v>
      </c>
      <c r="AD69" s="156"/>
      <c r="AE69" s="387">
        <v>44537</v>
      </c>
      <c r="AF69" s="69" t="str">
        <f t="shared" si="103"/>
        <v> 5-6</v>
      </c>
      <c r="AG69" s="69">
        <f t="shared" si="103"/>
        <v>112</v>
      </c>
      <c r="AH69" s="69">
        <f t="shared" si="103"/>
        <v>6</v>
      </c>
      <c r="AI69" s="541" t="s">
        <v>170</v>
      </c>
      <c r="AJ69" s="505"/>
      <c r="AK69" s="506"/>
      <c r="AL69" s="157">
        <v>6</v>
      </c>
      <c r="AM69" s="71">
        <v>8</v>
      </c>
      <c r="AN69" s="71">
        <v>4</v>
      </c>
      <c r="AO69" s="105">
        <v>24</v>
      </c>
      <c r="AP69" s="210">
        <v>70</v>
      </c>
      <c r="AQ69" s="159">
        <f t="shared" si="100"/>
        <v>4</v>
      </c>
      <c r="AR69" s="68">
        <f t="shared" si="101"/>
        <v>1</v>
      </c>
      <c r="AS69" s="16">
        <v>42</v>
      </c>
      <c r="AT69" s="16">
        <v>35</v>
      </c>
      <c r="AU69" s="21" t="str">
        <f t="shared" si="104"/>
        <v>четверг</v>
      </c>
      <c r="AV69" s="21" t="str">
        <f t="shared" si="105"/>
        <v>четверг</v>
      </c>
      <c r="AW69" s="21" t="str">
        <f t="shared" si="106"/>
        <v>четверг</v>
      </c>
      <c r="AX69" s="22">
        <v>4</v>
      </c>
      <c r="AY69" s="40" t="str">
        <f t="shared" si="107"/>
        <v>7-8</v>
      </c>
      <c r="AZ69" s="25">
        <v>16</v>
      </c>
      <c r="BA69" s="53" t="str">
        <f t="shared" si="108"/>
        <v>107</v>
      </c>
      <c r="BB69" s="53" t="str">
        <f t="shared" si="108"/>
        <v>15,00-17,00</v>
      </c>
      <c r="BC69" s="58">
        <f t="shared" si="91"/>
        <v>6</v>
      </c>
      <c r="BD69" s="117">
        <f t="shared" si="109"/>
        <v>44</v>
      </c>
      <c r="BE69" s="117">
        <f t="shared" si="109"/>
        <v>35</v>
      </c>
    </row>
    <row r="70" spans="1:57" ht="60.75" customHeight="1" thickBot="1">
      <c r="A70" s="211">
        <v>9</v>
      </c>
      <c r="B70" s="178" t="s">
        <v>144</v>
      </c>
      <c r="C70" s="168" t="s">
        <v>128</v>
      </c>
      <c r="D70" s="166" t="s">
        <v>95</v>
      </c>
      <c r="E70" s="291">
        <v>3</v>
      </c>
      <c r="F70" s="291">
        <v>2</v>
      </c>
      <c r="G70" s="152">
        <v>44468</v>
      </c>
      <c r="H70" s="162" t="s">
        <v>54</v>
      </c>
      <c r="I70" s="81">
        <v>202</v>
      </c>
      <c r="J70" s="81">
        <f t="shared" si="81"/>
        <v>6</v>
      </c>
      <c r="K70" s="398" t="s">
        <v>168</v>
      </c>
      <c r="L70" s="399"/>
      <c r="M70" s="400"/>
      <c r="N70" s="83">
        <f>BC65</f>
        <v>6</v>
      </c>
      <c r="O70" s="83">
        <f t="shared" si="57"/>
        <v>8</v>
      </c>
      <c r="P70" s="83">
        <f t="shared" si="31"/>
        <v>3</v>
      </c>
      <c r="Q70" s="108">
        <f t="shared" si="92"/>
        <v>23</v>
      </c>
      <c r="R70" s="6"/>
      <c r="S70" s="94">
        <v>44503</v>
      </c>
      <c r="T70" s="97" t="str">
        <f t="shared" si="102"/>
        <v> 3-4</v>
      </c>
      <c r="U70" s="97">
        <f t="shared" si="102"/>
        <v>202</v>
      </c>
      <c r="V70" s="97">
        <f t="shared" si="102"/>
        <v>6</v>
      </c>
      <c r="W70" s="504" t="s">
        <v>169</v>
      </c>
      <c r="X70" s="505"/>
      <c r="Y70" s="506"/>
      <c r="Z70" s="153">
        <f t="shared" si="97"/>
        <v>6</v>
      </c>
      <c r="AA70" s="154">
        <f t="shared" si="60"/>
        <v>8</v>
      </c>
      <c r="AB70" s="154">
        <f t="shared" si="32"/>
        <v>3</v>
      </c>
      <c r="AC70" s="155">
        <f>SUM(Z70:AB70)+V70</f>
        <v>23</v>
      </c>
      <c r="AD70" s="156"/>
      <c r="AE70" s="78">
        <v>44538</v>
      </c>
      <c r="AF70" s="69" t="str">
        <f t="shared" si="103"/>
        <v> 3-4</v>
      </c>
      <c r="AG70" s="69">
        <f t="shared" si="103"/>
        <v>202</v>
      </c>
      <c r="AH70" s="69">
        <f t="shared" si="103"/>
        <v>6</v>
      </c>
      <c r="AI70" s="541" t="s">
        <v>170</v>
      </c>
      <c r="AJ70" s="505"/>
      <c r="AK70" s="506"/>
      <c r="AL70" s="91">
        <f>Z70</f>
        <v>6</v>
      </c>
      <c r="AM70" s="76">
        <f t="shared" si="63"/>
        <v>8</v>
      </c>
      <c r="AN70" s="76">
        <f t="shared" si="33"/>
        <v>4</v>
      </c>
      <c r="AO70" s="77">
        <f aca="true" t="shared" si="110" ref="AO70:AO77">SUM(AL70:AN70)+AH70</f>
        <v>24</v>
      </c>
      <c r="AP70" s="213">
        <f aca="true" t="shared" si="111" ref="AP70:AP77">AO70+AC70+Q70</f>
        <v>70</v>
      </c>
      <c r="AQ70" s="159">
        <f t="shared" si="100"/>
        <v>4</v>
      </c>
      <c r="AR70" s="68">
        <f t="shared" si="101"/>
        <v>1</v>
      </c>
      <c r="AS70" s="16">
        <v>42</v>
      </c>
      <c r="AT70" s="16">
        <v>35</v>
      </c>
      <c r="AU70" s="21" t="str">
        <f t="shared" si="104"/>
        <v>среда</v>
      </c>
      <c r="AV70" s="21" t="str">
        <f t="shared" si="105"/>
        <v>среда</v>
      </c>
      <c r="AW70" s="21" t="str">
        <f t="shared" si="106"/>
        <v>среда</v>
      </c>
      <c r="AX70" s="22">
        <v>4</v>
      </c>
      <c r="AY70" s="40" t="str">
        <f t="shared" si="107"/>
        <v>7-8</v>
      </c>
      <c r="AZ70" s="25">
        <v>16</v>
      </c>
      <c r="BA70" s="53" t="str">
        <f t="shared" si="108"/>
        <v>107</v>
      </c>
      <c r="BB70" s="53" t="str">
        <f t="shared" si="108"/>
        <v>15,00-17,00</v>
      </c>
      <c r="BC70" s="58">
        <f t="shared" si="91"/>
        <v>6</v>
      </c>
      <c r="BD70" s="117">
        <f t="shared" si="109"/>
        <v>44</v>
      </c>
      <c r="BE70" s="117">
        <f t="shared" si="109"/>
        <v>35</v>
      </c>
    </row>
    <row r="71" spans="1:57" ht="27" customHeight="1" thickBot="1">
      <c r="A71" s="226">
        <v>1</v>
      </c>
      <c r="B71" s="177" t="s">
        <v>129</v>
      </c>
      <c r="C71" s="233" t="s">
        <v>185</v>
      </c>
      <c r="D71" s="174" t="s">
        <v>97</v>
      </c>
      <c r="E71" s="272">
        <v>4</v>
      </c>
      <c r="F71" s="272">
        <v>1</v>
      </c>
      <c r="G71" s="80">
        <v>44467</v>
      </c>
      <c r="H71" s="162" t="s">
        <v>53</v>
      </c>
      <c r="I71" s="82">
        <v>204</v>
      </c>
      <c r="J71" s="82">
        <f t="shared" si="81"/>
        <v>6</v>
      </c>
      <c r="K71" s="392" t="s">
        <v>168</v>
      </c>
      <c r="L71" s="393"/>
      <c r="M71" s="394"/>
      <c r="N71" s="84">
        <f>BC66</f>
        <v>6</v>
      </c>
      <c r="O71" s="84">
        <f t="shared" si="57"/>
        <v>8</v>
      </c>
      <c r="P71" s="84">
        <f t="shared" si="31"/>
        <v>3</v>
      </c>
      <c r="Q71" s="85">
        <f aca="true" t="shared" si="112" ref="Q71:Q77">SUM(N71:P71)+J71</f>
        <v>23</v>
      </c>
      <c r="R71" s="9"/>
      <c r="S71" s="92">
        <v>44502</v>
      </c>
      <c r="T71" s="93" t="str">
        <f aca="true" t="shared" si="113" ref="T71:T77">H71</f>
        <v> 5-6</v>
      </c>
      <c r="U71" s="93">
        <f aca="true" t="shared" si="114" ref="U71:U77">I71</f>
        <v>204</v>
      </c>
      <c r="V71" s="93">
        <f aca="true" t="shared" si="115" ref="V71:V77">J71</f>
        <v>6</v>
      </c>
      <c r="W71" s="516" t="s">
        <v>169</v>
      </c>
      <c r="X71" s="390"/>
      <c r="Y71" s="391"/>
      <c r="Z71" s="103">
        <f aca="true" t="shared" si="116" ref="Z71:Z77">N71</f>
        <v>6</v>
      </c>
      <c r="AA71" s="95">
        <f t="shared" si="60"/>
        <v>8</v>
      </c>
      <c r="AB71" s="95">
        <f t="shared" si="32"/>
        <v>3</v>
      </c>
      <c r="AC71" s="96">
        <f aca="true" t="shared" si="117" ref="AC71:AC77">SUM(Z71:AB71)+V71</f>
        <v>23</v>
      </c>
      <c r="AD71" s="10"/>
      <c r="AE71" s="356">
        <v>44537</v>
      </c>
      <c r="AF71" s="70" t="str">
        <f aca="true" t="shared" si="118" ref="AF71:AF77">H71</f>
        <v> 5-6</v>
      </c>
      <c r="AG71" s="70">
        <f aca="true" t="shared" si="119" ref="AG71:AG77">I71</f>
        <v>204</v>
      </c>
      <c r="AH71" s="70">
        <f aca="true" t="shared" si="120" ref="AH71:AH77">J71</f>
        <v>6</v>
      </c>
      <c r="AI71" s="389" t="s">
        <v>171</v>
      </c>
      <c r="AJ71" s="390"/>
      <c r="AK71" s="391"/>
      <c r="AL71" s="157">
        <f aca="true" t="shared" si="121" ref="AL71:AL77">Z71</f>
        <v>6</v>
      </c>
      <c r="AM71" s="71">
        <f t="shared" si="63"/>
        <v>8</v>
      </c>
      <c r="AN71" s="71">
        <f t="shared" si="33"/>
        <v>4</v>
      </c>
      <c r="AO71" s="105">
        <f t="shared" si="110"/>
        <v>24</v>
      </c>
      <c r="AP71" s="210">
        <f t="shared" si="111"/>
        <v>70</v>
      </c>
      <c r="AQ71" s="159">
        <f>E76</f>
        <v>4</v>
      </c>
      <c r="AR71" s="68">
        <f>F76</f>
        <v>1</v>
      </c>
      <c r="AS71" s="16">
        <v>35</v>
      </c>
      <c r="AT71" s="16">
        <v>36</v>
      </c>
      <c r="AU71" s="21" t="str">
        <f>TEXT(G76,"ДДДДДДД")</f>
        <v>пятница</v>
      </c>
      <c r="AV71" s="21" t="str">
        <f>TEXT(S76,"ДДДДДДД")</f>
        <v>пятница</v>
      </c>
      <c r="AW71" s="21" t="str">
        <f>TEXT(AE76,"ДДДДДДД")</f>
        <v>пятница</v>
      </c>
      <c r="AX71" s="22">
        <v>4</v>
      </c>
      <c r="AY71" s="40" t="str">
        <f>IF(AX71=3,"5-6",IF(AX71=4,"7-8","9-10"))</f>
        <v>7-8</v>
      </c>
      <c r="AZ71" s="25">
        <v>206</v>
      </c>
      <c r="BA71" s="63" t="str">
        <f aca="true" t="shared" si="122" ref="BA71:BA82">BA70</f>
        <v>107</v>
      </c>
      <c r="BB71" s="63" t="str">
        <f aca="true" t="shared" si="123" ref="BB71:BB82">BB70</f>
        <v>15,00-17,00</v>
      </c>
      <c r="BC71" s="58">
        <f t="shared" si="91"/>
        <v>6</v>
      </c>
      <c r="BD71" s="117">
        <f aca="true" t="shared" si="124" ref="BD71:BE82">BD70</f>
        <v>44</v>
      </c>
      <c r="BE71" s="117">
        <f t="shared" si="124"/>
        <v>35</v>
      </c>
    </row>
    <row r="72" spans="1:57" ht="33" customHeight="1" thickBot="1">
      <c r="A72" s="209">
        <v>2</v>
      </c>
      <c r="B72" s="179" t="s">
        <v>65</v>
      </c>
      <c r="C72" s="262" t="s">
        <v>13</v>
      </c>
      <c r="D72" s="167" t="s">
        <v>79</v>
      </c>
      <c r="E72" s="173">
        <v>4</v>
      </c>
      <c r="F72" s="173">
        <v>1</v>
      </c>
      <c r="G72" s="152">
        <v>44473</v>
      </c>
      <c r="H72" s="162" t="s">
        <v>53</v>
      </c>
      <c r="I72" s="81">
        <v>204</v>
      </c>
      <c r="J72" s="81">
        <f t="shared" si="81"/>
        <v>6</v>
      </c>
      <c r="K72" s="398" t="s">
        <v>168</v>
      </c>
      <c r="L72" s="399"/>
      <c r="M72" s="400"/>
      <c r="N72" s="83">
        <f>BC66</f>
        <v>6</v>
      </c>
      <c r="O72" s="83">
        <f t="shared" si="57"/>
        <v>8</v>
      </c>
      <c r="P72" s="83">
        <f t="shared" si="31"/>
        <v>3</v>
      </c>
      <c r="Q72" s="108">
        <f t="shared" si="112"/>
        <v>23</v>
      </c>
      <c r="R72" s="6"/>
      <c r="S72" s="94">
        <v>44501</v>
      </c>
      <c r="T72" s="97" t="str">
        <f t="shared" si="113"/>
        <v> 5-6</v>
      </c>
      <c r="U72" s="97">
        <f t="shared" si="114"/>
        <v>204</v>
      </c>
      <c r="V72" s="97">
        <f t="shared" si="115"/>
        <v>6</v>
      </c>
      <c r="W72" s="504" t="s">
        <v>169</v>
      </c>
      <c r="X72" s="505"/>
      <c r="Y72" s="506"/>
      <c r="Z72" s="153">
        <f t="shared" si="116"/>
        <v>6</v>
      </c>
      <c r="AA72" s="154">
        <f t="shared" si="60"/>
        <v>8</v>
      </c>
      <c r="AB72" s="154">
        <f t="shared" si="32"/>
        <v>3</v>
      </c>
      <c r="AC72" s="155">
        <f t="shared" si="117"/>
        <v>23</v>
      </c>
      <c r="AD72" s="156"/>
      <c r="AE72" s="78">
        <v>44529</v>
      </c>
      <c r="AF72" s="69" t="str">
        <f t="shared" si="118"/>
        <v> 5-6</v>
      </c>
      <c r="AG72" s="69">
        <f t="shared" si="119"/>
        <v>204</v>
      </c>
      <c r="AH72" s="69">
        <f t="shared" si="120"/>
        <v>6</v>
      </c>
      <c r="AI72" s="389" t="s">
        <v>171</v>
      </c>
      <c r="AJ72" s="390"/>
      <c r="AK72" s="391"/>
      <c r="AL72" s="157">
        <f t="shared" si="121"/>
        <v>6</v>
      </c>
      <c r="AM72" s="71">
        <f t="shared" si="63"/>
        <v>8</v>
      </c>
      <c r="AN72" s="71">
        <f t="shared" si="33"/>
        <v>4</v>
      </c>
      <c r="AO72" s="105">
        <f t="shared" si="110"/>
        <v>24</v>
      </c>
      <c r="AP72" s="210">
        <f t="shared" si="111"/>
        <v>70</v>
      </c>
      <c r="AQ72" s="159">
        <f>E77</f>
        <v>4</v>
      </c>
      <c r="AR72" s="68">
        <f>F77</f>
        <v>1</v>
      </c>
      <c r="AS72" s="16">
        <v>35</v>
      </c>
      <c r="AT72" s="16">
        <v>28</v>
      </c>
      <c r="AU72" s="21" t="str">
        <f>TEXT(G77,"ДДДДДДД")</f>
        <v>четверг</v>
      </c>
      <c r="AV72" s="21" t="str">
        <f>TEXT(S77,"ДДДДДДД")</f>
        <v>четверг</v>
      </c>
      <c r="AW72" s="21" t="str">
        <f>TEXT(AE77,"ДДДДДДД")</f>
        <v>четверг</v>
      </c>
      <c r="AX72" s="22">
        <v>4</v>
      </c>
      <c r="AY72" s="40" t="str">
        <f>IF(AX72=3,"5-6",IF(AX72=4,"7-8","9-10"))</f>
        <v>7-8</v>
      </c>
      <c r="AZ72" s="25">
        <v>206</v>
      </c>
      <c r="BA72" s="63" t="str">
        <f t="shared" si="122"/>
        <v>107</v>
      </c>
      <c r="BB72" s="63" t="str">
        <f t="shared" si="123"/>
        <v>15,00-17,00</v>
      </c>
      <c r="BC72" s="58">
        <f t="shared" si="91"/>
        <v>6</v>
      </c>
      <c r="BD72" s="117">
        <f t="shared" si="124"/>
        <v>44</v>
      </c>
      <c r="BE72" s="117">
        <f t="shared" si="124"/>
        <v>35</v>
      </c>
    </row>
    <row r="73" spans="1:57" ht="37.5" customHeight="1" thickBot="1">
      <c r="A73" s="209">
        <v>3</v>
      </c>
      <c r="B73" s="179" t="s">
        <v>66</v>
      </c>
      <c r="C73" s="234" t="s">
        <v>13</v>
      </c>
      <c r="D73" s="167" t="s">
        <v>80</v>
      </c>
      <c r="E73" s="173">
        <v>4</v>
      </c>
      <c r="F73" s="173">
        <v>1</v>
      </c>
      <c r="G73" s="152">
        <v>44466</v>
      </c>
      <c r="H73" s="136" t="s">
        <v>54</v>
      </c>
      <c r="I73" s="81">
        <v>102</v>
      </c>
      <c r="J73" s="81">
        <f t="shared" si="81"/>
        <v>6</v>
      </c>
      <c r="K73" s="398" t="s">
        <v>168</v>
      </c>
      <c r="L73" s="399"/>
      <c r="M73" s="400"/>
      <c r="N73" s="83">
        <f>BC67</f>
        <v>6</v>
      </c>
      <c r="O73" s="83">
        <f t="shared" si="57"/>
        <v>8</v>
      </c>
      <c r="P73" s="83">
        <f t="shared" si="31"/>
        <v>3</v>
      </c>
      <c r="Q73" s="108">
        <f t="shared" si="112"/>
        <v>23</v>
      </c>
      <c r="R73" s="6"/>
      <c r="S73" s="94">
        <v>44494</v>
      </c>
      <c r="T73" s="97" t="str">
        <f t="shared" si="113"/>
        <v> 3-4</v>
      </c>
      <c r="U73" s="97">
        <f t="shared" si="114"/>
        <v>102</v>
      </c>
      <c r="V73" s="97">
        <f t="shared" si="115"/>
        <v>6</v>
      </c>
      <c r="W73" s="504" t="s">
        <v>169</v>
      </c>
      <c r="X73" s="505"/>
      <c r="Y73" s="506"/>
      <c r="Z73" s="153">
        <f t="shared" si="116"/>
        <v>6</v>
      </c>
      <c r="AA73" s="154">
        <f t="shared" si="60"/>
        <v>8</v>
      </c>
      <c r="AB73" s="154">
        <f t="shared" si="32"/>
        <v>3</v>
      </c>
      <c r="AC73" s="155">
        <f t="shared" si="117"/>
        <v>23</v>
      </c>
      <c r="AD73" s="156"/>
      <c r="AE73" s="78">
        <v>44536</v>
      </c>
      <c r="AF73" s="69" t="str">
        <f t="shared" si="118"/>
        <v> 3-4</v>
      </c>
      <c r="AG73" s="69">
        <f t="shared" si="119"/>
        <v>102</v>
      </c>
      <c r="AH73" s="69">
        <f t="shared" si="120"/>
        <v>6</v>
      </c>
      <c r="AI73" s="389" t="s">
        <v>171</v>
      </c>
      <c r="AJ73" s="390"/>
      <c r="AK73" s="391"/>
      <c r="AL73" s="157">
        <f t="shared" si="121"/>
        <v>6</v>
      </c>
      <c r="AM73" s="71">
        <f t="shared" si="63"/>
        <v>8</v>
      </c>
      <c r="AN73" s="71">
        <f t="shared" si="33"/>
        <v>4</v>
      </c>
      <c r="AO73" s="105">
        <f t="shared" si="110"/>
        <v>24</v>
      </c>
      <c r="AP73" s="210">
        <f t="shared" si="111"/>
        <v>70</v>
      </c>
      <c r="AQ73" s="160">
        <f aca="true" t="shared" si="125" ref="AQ73:AR75">E79</f>
        <v>4</v>
      </c>
      <c r="AR73" s="68">
        <f t="shared" si="125"/>
        <v>1</v>
      </c>
      <c r="AS73" s="16">
        <v>35</v>
      </c>
      <c r="AT73" s="16">
        <v>18</v>
      </c>
      <c r="AU73" s="21" t="str">
        <f>TEXT(G79,"ДДДДДДД")</f>
        <v>пятница</v>
      </c>
      <c r="AV73" s="21" t="str">
        <f>TEXT(S79,"ДДДДДДД")</f>
        <v>пятница</v>
      </c>
      <c r="AW73" s="21" t="str">
        <f>TEXT(AE79,"ДДДДДДД")</f>
        <v>пятница</v>
      </c>
      <c r="AX73" s="24">
        <v>4</v>
      </c>
      <c r="AY73" s="49" t="str">
        <f>IF(AX73=3,"5-6",IF(AX73=4,"7-8","9-10"))</f>
        <v>7-8</v>
      </c>
      <c r="AZ73" s="112">
        <v>206</v>
      </c>
      <c r="BA73" s="63" t="str">
        <f t="shared" si="122"/>
        <v>107</v>
      </c>
      <c r="BB73" s="63" t="str">
        <f t="shared" si="123"/>
        <v>15,00-17,00</v>
      </c>
      <c r="BC73" s="109">
        <f t="shared" si="91"/>
        <v>6</v>
      </c>
      <c r="BD73" s="117">
        <f t="shared" si="124"/>
        <v>44</v>
      </c>
      <c r="BE73" s="117">
        <f t="shared" si="124"/>
        <v>35</v>
      </c>
    </row>
    <row r="74" spans="1:57" ht="36" customHeight="1" thickBot="1">
      <c r="A74" s="209">
        <v>4</v>
      </c>
      <c r="B74" s="179" t="s">
        <v>67</v>
      </c>
      <c r="C74" s="234" t="s">
        <v>125</v>
      </c>
      <c r="D74" s="167" t="s">
        <v>81</v>
      </c>
      <c r="E74" s="173">
        <v>4</v>
      </c>
      <c r="F74" s="173">
        <v>1</v>
      </c>
      <c r="G74" s="152">
        <v>44469</v>
      </c>
      <c r="H74" s="162" t="s">
        <v>53</v>
      </c>
      <c r="I74" s="81">
        <v>204</v>
      </c>
      <c r="J74" s="81">
        <f t="shared" si="81"/>
        <v>6</v>
      </c>
      <c r="K74" s="398" t="s">
        <v>168</v>
      </c>
      <c r="L74" s="399"/>
      <c r="M74" s="400"/>
      <c r="N74" s="83">
        <f>BC68</f>
        <v>6</v>
      </c>
      <c r="O74" s="83">
        <f t="shared" si="57"/>
        <v>8</v>
      </c>
      <c r="P74" s="83">
        <f t="shared" si="31"/>
        <v>3</v>
      </c>
      <c r="Q74" s="108">
        <f t="shared" si="112"/>
        <v>23</v>
      </c>
      <c r="R74" s="6"/>
      <c r="S74" s="94">
        <v>44497</v>
      </c>
      <c r="T74" s="97" t="str">
        <f t="shared" si="113"/>
        <v> 5-6</v>
      </c>
      <c r="U74" s="97">
        <f t="shared" si="114"/>
        <v>204</v>
      </c>
      <c r="V74" s="97">
        <f t="shared" si="115"/>
        <v>6</v>
      </c>
      <c r="W74" s="504" t="s">
        <v>169</v>
      </c>
      <c r="X74" s="505"/>
      <c r="Y74" s="506"/>
      <c r="Z74" s="153">
        <f t="shared" si="116"/>
        <v>6</v>
      </c>
      <c r="AA74" s="154">
        <f t="shared" si="60"/>
        <v>8</v>
      </c>
      <c r="AB74" s="154">
        <f t="shared" si="32"/>
        <v>3</v>
      </c>
      <c r="AC74" s="155">
        <f t="shared" si="117"/>
        <v>23</v>
      </c>
      <c r="AD74" s="156"/>
      <c r="AE74" s="78">
        <v>44525</v>
      </c>
      <c r="AF74" s="69" t="str">
        <f t="shared" si="118"/>
        <v> 5-6</v>
      </c>
      <c r="AG74" s="69">
        <f t="shared" si="119"/>
        <v>204</v>
      </c>
      <c r="AH74" s="69">
        <f t="shared" si="120"/>
        <v>6</v>
      </c>
      <c r="AI74" s="389" t="s">
        <v>171</v>
      </c>
      <c r="AJ74" s="390"/>
      <c r="AK74" s="391"/>
      <c r="AL74" s="157">
        <f t="shared" si="121"/>
        <v>6</v>
      </c>
      <c r="AM74" s="71">
        <f t="shared" si="63"/>
        <v>8</v>
      </c>
      <c r="AN74" s="71">
        <f t="shared" si="33"/>
        <v>4</v>
      </c>
      <c r="AO74" s="105">
        <f t="shared" si="110"/>
        <v>24</v>
      </c>
      <c r="AP74" s="210">
        <f t="shared" si="111"/>
        <v>70</v>
      </c>
      <c r="AQ74" s="159">
        <f t="shared" si="125"/>
        <v>4</v>
      </c>
      <c r="AR74" s="68">
        <f t="shared" si="125"/>
        <v>2</v>
      </c>
      <c r="AS74" s="16">
        <v>35</v>
      </c>
      <c r="AT74" s="16">
        <v>28</v>
      </c>
      <c r="AU74" s="21" t="str">
        <f>TEXT(G80,"ДДДДДДД")</f>
        <v>понедельник</v>
      </c>
      <c r="AV74" s="21" t="str">
        <f>TEXT(S80,"ДДДДДДД")</f>
        <v>понедельник</v>
      </c>
      <c r="AW74" s="21" t="str">
        <f>TEXT(AE80,"ДДДДДДД")</f>
        <v>понедельник</v>
      </c>
      <c r="AX74" s="30">
        <v>4</v>
      </c>
      <c r="AY74" s="38" t="str">
        <f>IF(AX74=3,"5-6",IF(AX74=4,"7-8","9-10"))</f>
        <v>7-8</v>
      </c>
      <c r="AZ74" s="25">
        <v>25</v>
      </c>
      <c r="BA74" s="63" t="str">
        <f t="shared" si="122"/>
        <v>107</v>
      </c>
      <c r="BB74" s="63" t="str">
        <f t="shared" si="123"/>
        <v>15,00-17,00</v>
      </c>
      <c r="BC74" s="110">
        <f t="shared" si="91"/>
        <v>6</v>
      </c>
      <c r="BD74" s="117">
        <f t="shared" si="124"/>
        <v>44</v>
      </c>
      <c r="BE74" s="117">
        <f t="shared" si="124"/>
        <v>35</v>
      </c>
    </row>
    <row r="75" spans="1:57" ht="36" customHeight="1" thickBot="1">
      <c r="A75" s="209">
        <v>5</v>
      </c>
      <c r="B75" s="179" t="s">
        <v>48</v>
      </c>
      <c r="C75" s="234" t="s">
        <v>13</v>
      </c>
      <c r="D75" s="167" t="s">
        <v>82</v>
      </c>
      <c r="E75" s="173">
        <v>4</v>
      </c>
      <c r="F75" s="173">
        <v>1</v>
      </c>
      <c r="G75" s="152">
        <v>44468</v>
      </c>
      <c r="H75" s="136" t="s">
        <v>53</v>
      </c>
      <c r="I75" s="81">
        <v>206</v>
      </c>
      <c r="J75" s="81">
        <f t="shared" si="81"/>
        <v>6</v>
      </c>
      <c r="K75" s="398" t="s">
        <v>168</v>
      </c>
      <c r="L75" s="399"/>
      <c r="M75" s="400"/>
      <c r="N75" s="83">
        <f>BC70</f>
        <v>6</v>
      </c>
      <c r="O75" s="83">
        <f t="shared" si="57"/>
        <v>8</v>
      </c>
      <c r="P75" s="83">
        <f t="shared" si="31"/>
        <v>3</v>
      </c>
      <c r="Q75" s="108">
        <f t="shared" si="112"/>
        <v>23</v>
      </c>
      <c r="R75" s="6"/>
      <c r="S75" s="94">
        <v>44496</v>
      </c>
      <c r="T75" s="97" t="str">
        <f t="shared" si="113"/>
        <v> 5-6</v>
      </c>
      <c r="U75" s="97">
        <f t="shared" si="114"/>
        <v>206</v>
      </c>
      <c r="V75" s="97">
        <f t="shared" si="115"/>
        <v>6</v>
      </c>
      <c r="W75" s="504" t="s">
        <v>169</v>
      </c>
      <c r="X75" s="505"/>
      <c r="Y75" s="506"/>
      <c r="Z75" s="153">
        <f t="shared" si="116"/>
        <v>6</v>
      </c>
      <c r="AA75" s="154">
        <f t="shared" si="60"/>
        <v>8</v>
      </c>
      <c r="AB75" s="154">
        <f t="shared" si="32"/>
        <v>3</v>
      </c>
      <c r="AC75" s="155">
        <f t="shared" si="117"/>
        <v>23</v>
      </c>
      <c r="AD75" s="156"/>
      <c r="AE75" s="78">
        <v>44524</v>
      </c>
      <c r="AF75" s="69" t="str">
        <f t="shared" si="118"/>
        <v> 5-6</v>
      </c>
      <c r="AG75" s="69">
        <f t="shared" si="119"/>
        <v>206</v>
      </c>
      <c r="AH75" s="69">
        <f t="shared" si="120"/>
        <v>6</v>
      </c>
      <c r="AI75" s="389" t="s">
        <v>171</v>
      </c>
      <c r="AJ75" s="390"/>
      <c r="AK75" s="391"/>
      <c r="AL75" s="157">
        <f t="shared" si="121"/>
        <v>6</v>
      </c>
      <c r="AM75" s="71">
        <f t="shared" si="63"/>
        <v>8</v>
      </c>
      <c r="AN75" s="71">
        <f t="shared" si="33"/>
        <v>4</v>
      </c>
      <c r="AO75" s="105">
        <f t="shared" si="110"/>
        <v>24</v>
      </c>
      <c r="AP75" s="210">
        <f t="shared" si="111"/>
        <v>70</v>
      </c>
      <c r="AQ75" s="159">
        <f t="shared" si="125"/>
        <v>4</v>
      </c>
      <c r="AR75" s="68">
        <f t="shared" si="125"/>
        <v>2</v>
      </c>
      <c r="AS75" s="16">
        <v>35</v>
      </c>
      <c r="AT75" s="16">
        <v>28</v>
      </c>
      <c r="AU75" s="21" t="str">
        <f>TEXT(G81,"ДДДДДДД")</f>
        <v>пятница</v>
      </c>
      <c r="AV75" s="21" t="str">
        <f>TEXT(S81,"ДДДДДДД")</f>
        <v>пятница</v>
      </c>
      <c r="AW75" s="21" t="str">
        <f>TEXT(AE81,"ДДДДДДД")</f>
        <v>пятница</v>
      </c>
      <c r="AX75" s="22">
        <v>4</v>
      </c>
      <c r="AY75" s="40" t="str">
        <f aca="true" t="shared" si="126" ref="AY75:AY108">IF(AX75=3,"5-6",IF(AX75=4,"7-8","9-10"))</f>
        <v>7-8</v>
      </c>
      <c r="AZ75" s="25">
        <v>25</v>
      </c>
      <c r="BA75" s="63" t="str">
        <f t="shared" si="122"/>
        <v>107</v>
      </c>
      <c r="BB75" s="63" t="str">
        <f t="shared" si="123"/>
        <v>15,00-17,00</v>
      </c>
      <c r="BC75" s="58">
        <f t="shared" si="91"/>
        <v>6</v>
      </c>
      <c r="BD75" s="117">
        <f t="shared" si="124"/>
        <v>44</v>
      </c>
      <c r="BE75" s="117">
        <v>27</v>
      </c>
    </row>
    <row r="76" spans="1:57" ht="39" customHeight="1" thickBot="1">
      <c r="A76" s="209">
        <v>6</v>
      </c>
      <c r="B76" s="179" t="s">
        <v>130</v>
      </c>
      <c r="C76" s="234" t="s">
        <v>128</v>
      </c>
      <c r="D76" s="167" t="s">
        <v>83</v>
      </c>
      <c r="E76" s="173">
        <v>4</v>
      </c>
      <c r="F76" s="173">
        <v>1</v>
      </c>
      <c r="G76" s="152">
        <v>44470</v>
      </c>
      <c r="H76" s="136" t="s">
        <v>54</v>
      </c>
      <c r="I76" s="81">
        <v>210</v>
      </c>
      <c r="J76" s="81">
        <f t="shared" si="81"/>
        <v>6</v>
      </c>
      <c r="K76" s="398" t="s">
        <v>168</v>
      </c>
      <c r="L76" s="399"/>
      <c r="M76" s="400"/>
      <c r="N76" s="83">
        <f>BC71</f>
        <v>6</v>
      </c>
      <c r="O76" s="83">
        <f t="shared" si="57"/>
        <v>8</v>
      </c>
      <c r="P76" s="83">
        <f t="shared" si="31"/>
        <v>3</v>
      </c>
      <c r="Q76" s="108">
        <f t="shared" si="112"/>
        <v>23</v>
      </c>
      <c r="R76" s="6"/>
      <c r="S76" s="94">
        <v>44498</v>
      </c>
      <c r="T76" s="97" t="str">
        <f t="shared" si="113"/>
        <v> 3-4</v>
      </c>
      <c r="U76" s="97">
        <f t="shared" si="114"/>
        <v>210</v>
      </c>
      <c r="V76" s="97">
        <f t="shared" si="115"/>
        <v>6</v>
      </c>
      <c r="W76" s="504" t="s">
        <v>169</v>
      </c>
      <c r="X76" s="505"/>
      <c r="Y76" s="506"/>
      <c r="Z76" s="153">
        <f t="shared" si="116"/>
        <v>6</v>
      </c>
      <c r="AA76" s="154">
        <f t="shared" si="60"/>
        <v>8</v>
      </c>
      <c r="AB76" s="154">
        <f t="shared" si="32"/>
        <v>3</v>
      </c>
      <c r="AC76" s="155">
        <f t="shared" si="117"/>
        <v>23</v>
      </c>
      <c r="AD76" s="156"/>
      <c r="AE76" s="78">
        <v>44533</v>
      </c>
      <c r="AF76" s="69" t="str">
        <f t="shared" si="118"/>
        <v> 3-4</v>
      </c>
      <c r="AG76" s="69">
        <f t="shared" si="119"/>
        <v>210</v>
      </c>
      <c r="AH76" s="69">
        <f t="shared" si="120"/>
        <v>6</v>
      </c>
      <c r="AI76" s="389" t="s">
        <v>171</v>
      </c>
      <c r="AJ76" s="390"/>
      <c r="AK76" s="391"/>
      <c r="AL76" s="157">
        <f t="shared" si="121"/>
        <v>6</v>
      </c>
      <c r="AM76" s="71">
        <f t="shared" si="63"/>
        <v>8</v>
      </c>
      <c r="AN76" s="71">
        <f t="shared" si="33"/>
        <v>4</v>
      </c>
      <c r="AO76" s="105">
        <f t="shared" si="110"/>
        <v>24</v>
      </c>
      <c r="AP76" s="210">
        <f t="shared" si="111"/>
        <v>70</v>
      </c>
      <c r="AQ76" s="159"/>
      <c r="AR76" s="68"/>
      <c r="AS76" s="16"/>
      <c r="AT76" s="16"/>
      <c r="AU76" s="21"/>
      <c r="AV76" s="21"/>
      <c r="AW76" s="21"/>
      <c r="AX76" s="22"/>
      <c r="AY76" s="40"/>
      <c r="AZ76" s="25"/>
      <c r="BA76" s="63"/>
      <c r="BB76" s="63"/>
      <c r="BC76" s="58"/>
      <c r="BD76" s="117"/>
      <c r="BE76" s="117"/>
    </row>
    <row r="77" spans="1:57" ht="36.75" customHeight="1" thickBot="1">
      <c r="A77" s="209">
        <v>7</v>
      </c>
      <c r="B77" s="179" t="s">
        <v>131</v>
      </c>
      <c r="C77" s="234" t="s">
        <v>128</v>
      </c>
      <c r="D77" s="167" t="s">
        <v>80</v>
      </c>
      <c r="E77" s="173">
        <v>4</v>
      </c>
      <c r="F77" s="173">
        <v>1</v>
      </c>
      <c r="G77" s="152">
        <v>44469</v>
      </c>
      <c r="H77" s="136" t="s">
        <v>54</v>
      </c>
      <c r="I77" s="81">
        <v>210</v>
      </c>
      <c r="J77" s="81">
        <f t="shared" si="81"/>
        <v>6</v>
      </c>
      <c r="K77" s="398" t="s">
        <v>168</v>
      </c>
      <c r="L77" s="399"/>
      <c r="M77" s="400"/>
      <c r="N77" s="83">
        <f>BC72</f>
        <v>6</v>
      </c>
      <c r="O77" s="83">
        <f t="shared" si="57"/>
        <v>8</v>
      </c>
      <c r="P77" s="83">
        <f t="shared" si="31"/>
        <v>3</v>
      </c>
      <c r="Q77" s="108">
        <f t="shared" si="112"/>
        <v>23</v>
      </c>
      <c r="R77" s="6"/>
      <c r="S77" s="204">
        <v>44497</v>
      </c>
      <c r="T77" s="97" t="str">
        <f t="shared" si="113"/>
        <v> 3-4</v>
      </c>
      <c r="U77" s="97">
        <f t="shared" si="114"/>
        <v>210</v>
      </c>
      <c r="V77" s="97">
        <f t="shared" si="115"/>
        <v>6</v>
      </c>
      <c r="W77" s="504" t="s">
        <v>169</v>
      </c>
      <c r="X77" s="505"/>
      <c r="Y77" s="506"/>
      <c r="Z77" s="153">
        <f t="shared" si="116"/>
        <v>6</v>
      </c>
      <c r="AA77" s="154">
        <f t="shared" si="60"/>
        <v>8</v>
      </c>
      <c r="AB77" s="154">
        <f t="shared" si="32"/>
        <v>3</v>
      </c>
      <c r="AC77" s="155">
        <f t="shared" si="117"/>
        <v>23</v>
      </c>
      <c r="AD77" s="156"/>
      <c r="AE77" s="78">
        <v>44532</v>
      </c>
      <c r="AF77" s="69" t="str">
        <f t="shared" si="118"/>
        <v> 3-4</v>
      </c>
      <c r="AG77" s="69">
        <f t="shared" si="119"/>
        <v>210</v>
      </c>
      <c r="AH77" s="69">
        <f t="shared" si="120"/>
        <v>6</v>
      </c>
      <c r="AI77" s="389" t="s">
        <v>171</v>
      </c>
      <c r="AJ77" s="390"/>
      <c r="AK77" s="391"/>
      <c r="AL77" s="157">
        <f t="shared" si="121"/>
        <v>6</v>
      </c>
      <c r="AM77" s="71">
        <f t="shared" si="63"/>
        <v>8</v>
      </c>
      <c r="AN77" s="71">
        <f t="shared" si="33"/>
        <v>4</v>
      </c>
      <c r="AO77" s="105">
        <f t="shared" si="110"/>
        <v>24</v>
      </c>
      <c r="AP77" s="210">
        <f t="shared" si="111"/>
        <v>70</v>
      </c>
      <c r="AQ77" s="159">
        <f aca="true" t="shared" si="127" ref="AQ77:AR82">E82</f>
        <v>4</v>
      </c>
      <c r="AR77" s="68">
        <f t="shared" si="127"/>
        <v>2</v>
      </c>
      <c r="AS77" s="16">
        <v>35</v>
      </c>
      <c r="AT77" s="16">
        <v>28</v>
      </c>
      <c r="AU77" s="21" t="str">
        <f aca="true" t="shared" si="128" ref="AU77:AU82">TEXT(G82,"ДДДДДДД")</f>
        <v>вторник</v>
      </c>
      <c r="AV77" s="21" t="str">
        <f aca="true" t="shared" si="129" ref="AV77:AV82">TEXT(S82,"ДДДДДДД")</f>
        <v>вторник</v>
      </c>
      <c r="AW77" s="21" t="str">
        <f aca="true" t="shared" si="130" ref="AW77:AW82">TEXT(AE82,"ДДДДДДД")</f>
        <v>вторник</v>
      </c>
      <c r="AX77" s="22">
        <v>3</v>
      </c>
      <c r="AY77" s="40" t="str">
        <f t="shared" si="126"/>
        <v>5-6</v>
      </c>
      <c r="AZ77" s="25">
        <v>25</v>
      </c>
      <c r="BA77" s="63" t="str">
        <f>BA75</f>
        <v>107</v>
      </c>
      <c r="BB77" s="63" t="str">
        <f>BB75</f>
        <v>15,00-17,00</v>
      </c>
      <c r="BC77" s="58">
        <f t="shared" si="91"/>
        <v>6</v>
      </c>
      <c r="BD77" s="117">
        <f>BD75</f>
        <v>44</v>
      </c>
      <c r="BE77" s="117">
        <f>BE75</f>
        <v>27</v>
      </c>
    </row>
    <row r="78" spans="1:57" ht="57" customHeight="1" thickBot="1">
      <c r="A78" s="209">
        <v>8</v>
      </c>
      <c r="B78" s="179" t="s">
        <v>50</v>
      </c>
      <c r="C78" s="234" t="s">
        <v>13</v>
      </c>
      <c r="D78" s="285" t="s">
        <v>173</v>
      </c>
      <c r="E78" s="173">
        <v>4</v>
      </c>
      <c r="F78" s="173">
        <v>1</v>
      </c>
      <c r="G78" s="152">
        <v>44467</v>
      </c>
      <c r="H78" s="136" t="s">
        <v>54</v>
      </c>
      <c r="I78" s="81" t="s">
        <v>174</v>
      </c>
      <c r="J78" s="81">
        <v>6</v>
      </c>
      <c r="K78" s="398" t="s">
        <v>168</v>
      </c>
      <c r="L78" s="399"/>
      <c r="M78" s="400"/>
      <c r="N78" s="83">
        <v>6</v>
      </c>
      <c r="O78" s="83">
        <v>8</v>
      </c>
      <c r="P78" s="83">
        <v>3</v>
      </c>
      <c r="Q78" s="108">
        <v>23</v>
      </c>
      <c r="R78" s="6"/>
      <c r="S78" s="94">
        <v>44502</v>
      </c>
      <c r="T78" s="136" t="s">
        <v>54</v>
      </c>
      <c r="U78" s="81" t="s">
        <v>174</v>
      </c>
      <c r="V78" s="97">
        <v>6</v>
      </c>
      <c r="W78" s="504" t="s">
        <v>169</v>
      </c>
      <c r="X78" s="505"/>
      <c r="Y78" s="506"/>
      <c r="Z78" s="153">
        <v>6</v>
      </c>
      <c r="AA78" s="154">
        <v>8</v>
      </c>
      <c r="AB78" s="154">
        <v>3</v>
      </c>
      <c r="AC78" s="155">
        <v>23</v>
      </c>
      <c r="AD78" s="156"/>
      <c r="AE78" s="78">
        <v>44532</v>
      </c>
      <c r="AF78" s="136" t="s">
        <v>54</v>
      </c>
      <c r="AG78" s="81" t="s">
        <v>174</v>
      </c>
      <c r="AH78" s="69">
        <v>6</v>
      </c>
      <c r="AI78" s="389" t="s">
        <v>171</v>
      </c>
      <c r="AJ78" s="390"/>
      <c r="AK78" s="391"/>
      <c r="AL78" s="157">
        <v>6</v>
      </c>
      <c r="AM78" s="71">
        <v>8</v>
      </c>
      <c r="AN78" s="71">
        <v>4</v>
      </c>
      <c r="AO78" s="105">
        <v>24</v>
      </c>
      <c r="AP78" s="210">
        <v>70</v>
      </c>
      <c r="AQ78" s="159">
        <f t="shared" si="127"/>
        <v>4</v>
      </c>
      <c r="AR78" s="68">
        <f t="shared" si="127"/>
        <v>2</v>
      </c>
      <c r="AS78" s="16">
        <v>35</v>
      </c>
      <c r="AT78" s="16">
        <v>28</v>
      </c>
      <c r="AU78" s="21" t="str">
        <f t="shared" si="128"/>
        <v>четверг</v>
      </c>
      <c r="AV78" s="21" t="str">
        <f t="shared" si="129"/>
        <v>четверг</v>
      </c>
      <c r="AW78" s="21" t="str">
        <f t="shared" si="130"/>
        <v>четверг</v>
      </c>
      <c r="AX78" s="22">
        <v>4</v>
      </c>
      <c r="AY78" s="40" t="str">
        <f t="shared" si="126"/>
        <v>7-8</v>
      </c>
      <c r="AZ78" s="25">
        <v>25</v>
      </c>
      <c r="BA78" s="63" t="str">
        <f t="shared" si="122"/>
        <v>107</v>
      </c>
      <c r="BB78" s="63" t="str">
        <f t="shared" si="123"/>
        <v>15,00-17,00</v>
      </c>
      <c r="BC78" s="58">
        <f t="shared" si="91"/>
        <v>6</v>
      </c>
      <c r="BD78" s="117">
        <f t="shared" si="124"/>
        <v>44</v>
      </c>
      <c r="BE78" s="117">
        <f t="shared" si="124"/>
        <v>27</v>
      </c>
    </row>
    <row r="79" spans="1:57" ht="53.25" customHeight="1" thickBot="1">
      <c r="A79" s="211">
        <v>9</v>
      </c>
      <c r="B79" s="178" t="s">
        <v>96</v>
      </c>
      <c r="C79" s="236" t="s">
        <v>13</v>
      </c>
      <c r="D79" s="175" t="s">
        <v>172</v>
      </c>
      <c r="E79" s="358">
        <v>4</v>
      </c>
      <c r="F79" s="358">
        <v>1</v>
      </c>
      <c r="G79" s="359">
        <v>44470</v>
      </c>
      <c r="H79" s="228" t="s">
        <v>53</v>
      </c>
      <c r="I79" s="89">
        <v>206</v>
      </c>
      <c r="J79" s="89">
        <f t="shared" si="81"/>
        <v>6</v>
      </c>
      <c r="K79" s="404" t="s">
        <v>168</v>
      </c>
      <c r="L79" s="405"/>
      <c r="M79" s="406"/>
      <c r="N79" s="106">
        <f>BC74</f>
        <v>6</v>
      </c>
      <c r="O79" s="106">
        <f t="shared" si="57"/>
        <v>8</v>
      </c>
      <c r="P79" s="106">
        <f t="shared" si="31"/>
        <v>3</v>
      </c>
      <c r="Q79" s="216">
        <f>SUM(N79:P79)+J79</f>
        <v>23</v>
      </c>
      <c r="R79" s="8"/>
      <c r="S79" s="281">
        <v>44498</v>
      </c>
      <c r="T79" s="99" t="str">
        <f>H79</f>
        <v> 5-6</v>
      </c>
      <c r="U79" s="99">
        <f>I79</f>
        <v>206</v>
      </c>
      <c r="V79" s="99">
        <f>J79</f>
        <v>6</v>
      </c>
      <c r="W79" s="542" t="s">
        <v>169</v>
      </c>
      <c r="X79" s="543"/>
      <c r="Y79" s="544"/>
      <c r="Z79" s="217">
        <f>N79</f>
        <v>6</v>
      </c>
      <c r="AA79" s="218">
        <f t="shared" si="60"/>
        <v>8</v>
      </c>
      <c r="AB79" s="218">
        <f t="shared" si="32"/>
        <v>3</v>
      </c>
      <c r="AC79" s="219">
        <f>SUM(Z79:AB79)+V79</f>
        <v>23</v>
      </c>
      <c r="AD79" s="220"/>
      <c r="AE79" s="107">
        <v>44526</v>
      </c>
      <c r="AF79" s="79" t="str">
        <f>H79</f>
        <v> 5-6</v>
      </c>
      <c r="AG79" s="79">
        <f>I79</f>
        <v>206</v>
      </c>
      <c r="AH79" s="79">
        <f>J79</f>
        <v>6</v>
      </c>
      <c r="AI79" s="549" t="s">
        <v>171</v>
      </c>
      <c r="AJ79" s="396"/>
      <c r="AK79" s="397"/>
      <c r="AL79" s="221">
        <f>Z79</f>
        <v>6</v>
      </c>
      <c r="AM79" s="76">
        <f t="shared" si="63"/>
        <v>8</v>
      </c>
      <c r="AN79" s="76">
        <f t="shared" si="33"/>
        <v>4</v>
      </c>
      <c r="AO79" s="77">
        <f aca="true" t="shared" si="131" ref="AO79:AO86">SUM(AL79:AN79)+AH79</f>
        <v>24</v>
      </c>
      <c r="AP79" s="213">
        <f aca="true" t="shared" si="132" ref="AP79:AP86">AO79+AC79+Q79</f>
        <v>70</v>
      </c>
      <c r="AQ79" s="159">
        <f t="shared" si="127"/>
        <v>4</v>
      </c>
      <c r="AR79" s="68">
        <f t="shared" si="127"/>
        <v>2</v>
      </c>
      <c r="AS79" s="16">
        <v>35</v>
      </c>
      <c r="AT79" s="16">
        <v>36</v>
      </c>
      <c r="AU79" s="21" t="str">
        <f t="shared" si="128"/>
        <v>среда</v>
      </c>
      <c r="AV79" s="21" t="str">
        <f t="shared" si="129"/>
        <v>среда</v>
      </c>
      <c r="AW79" s="21" t="str">
        <f t="shared" si="130"/>
        <v>среда</v>
      </c>
      <c r="AX79" s="22">
        <v>4</v>
      </c>
      <c r="AY79" s="40" t="str">
        <f t="shared" si="126"/>
        <v>7-8</v>
      </c>
      <c r="AZ79" s="25">
        <v>25</v>
      </c>
      <c r="BA79" s="63" t="str">
        <f t="shared" si="122"/>
        <v>107</v>
      </c>
      <c r="BB79" s="63" t="str">
        <f t="shared" si="123"/>
        <v>15,00-17,00</v>
      </c>
      <c r="BC79" s="58">
        <f t="shared" si="91"/>
        <v>6</v>
      </c>
      <c r="BD79" s="117">
        <f t="shared" si="124"/>
        <v>44</v>
      </c>
      <c r="BE79" s="117">
        <f t="shared" si="124"/>
        <v>27</v>
      </c>
    </row>
    <row r="80" spans="1:57" ht="36.75" customHeight="1" thickBot="1">
      <c r="A80" s="226">
        <v>1</v>
      </c>
      <c r="B80" s="177" t="s">
        <v>129</v>
      </c>
      <c r="C80" s="233" t="s">
        <v>185</v>
      </c>
      <c r="D80" s="184" t="s">
        <v>97</v>
      </c>
      <c r="E80" s="360">
        <v>4</v>
      </c>
      <c r="F80" s="360">
        <v>2</v>
      </c>
      <c r="G80" s="361">
        <v>44473</v>
      </c>
      <c r="H80" s="362" t="s">
        <v>53</v>
      </c>
      <c r="I80" s="185">
        <v>102</v>
      </c>
      <c r="J80" s="185">
        <f t="shared" si="81"/>
        <v>6</v>
      </c>
      <c r="K80" s="407" t="s">
        <v>168</v>
      </c>
      <c r="L80" s="408"/>
      <c r="M80" s="409"/>
      <c r="N80" s="186">
        <f>BC73</f>
        <v>6</v>
      </c>
      <c r="O80" s="186">
        <f t="shared" si="57"/>
        <v>8</v>
      </c>
      <c r="P80" s="186">
        <f t="shared" si="31"/>
        <v>3</v>
      </c>
      <c r="Q80" s="187">
        <f aca="true" t="shared" si="133" ref="Q80:Q86">SUM(N80:P80)+J80</f>
        <v>23</v>
      </c>
      <c r="R80" s="188"/>
      <c r="S80" s="204">
        <v>44494</v>
      </c>
      <c r="T80" s="287" t="str">
        <f aca="true" t="shared" si="134" ref="T80:V86">H80</f>
        <v> 5-6</v>
      </c>
      <c r="U80" s="189">
        <f t="shared" si="134"/>
        <v>102</v>
      </c>
      <c r="V80" s="189">
        <f t="shared" si="134"/>
        <v>6</v>
      </c>
      <c r="W80" s="517" t="s">
        <v>169</v>
      </c>
      <c r="X80" s="518"/>
      <c r="Y80" s="519"/>
      <c r="Z80" s="190">
        <f aca="true" t="shared" si="135" ref="Z80:Z86">N80</f>
        <v>6</v>
      </c>
      <c r="AA80" s="191">
        <f t="shared" si="60"/>
        <v>8</v>
      </c>
      <c r="AB80" s="191">
        <f t="shared" si="32"/>
        <v>3</v>
      </c>
      <c r="AC80" s="192">
        <f aca="true" t="shared" si="136" ref="AC80:AC86">SUM(Z80:AB80)+V80</f>
        <v>23</v>
      </c>
      <c r="AD80" s="193"/>
      <c r="AE80" s="363">
        <v>44529</v>
      </c>
      <c r="AF80" s="276" t="str">
        <f aca="true" t="shared" si="137" ref="AF80:AH86">H80</f>
        <v> 5-6</v>
      </c>
      <c r="AG80" s="194">
        <f t="shared" si="137"/>
        <v>102</v>
      </c>
      <c r="AH80" s="194">
        <f t="shared" si="137"/>
        <v>6</v>
      </c>
      <c r="AI80" s="520" t="s">
        <v>171</v>
      </c>
      <c r="AJ80" s="518"/>
      <c r="AK80" s="519"/>
      <c r="AL80" s="195">
        <f aca="true" t="shared" si="138" ref="AL80:AL86">Z80</f>
        <v>6</v>
      </c>
      <c r="AM80" s="72">
        <f t="shared" si="63"/>
        <v>8</v>
      </c>
      <c r="AN80" s="72">
        <f t="shared" si="33"/>
        <v>4</v>
      </c>
      <c r="AO80" s="73">
        <f t="shared" si="131"/>
        <v>24</v>
      </c>
      <c r="AP80" s="227">
        <f t="shared" si="132"/>
        <v>70</v>
      </c>
      <c r="AQ80" s="159">
        <f t="shared" si="127"/>
        <v>4</v>
      </c>
      <c r="AR80" s="68">
        <f t="shared" si="127"/>
        <v>2</v>
      </c>
      <c r="AS80" s="16">
        <v>35</v>
      </c>
      <c r="AT80" s="16">
        <v>28</v>
      </c>
      <c r="AU80" s="21" t="str">
        <f t="shared" si="128"/>
        <v>четверг</v>
      </c>
      <c r="AV80" s="21" t="str">
        <f t="shared" si="129"/>
        <v>четверг</v>
      </c>
      <c r="AW80" s="21" t="str">
        <f t="shared" si="130"/>
        <v>четверг</v>
      </c>
      <c r="AX80" s="22">
        <v>4</v>
      </c>
      <c r="AY80" s="40" t="str">
        <f t="shared" si="126"/>
        <v>7-8</v>
      </c>
      <c r="AZ80" s="25">
        <v>25</v>
      </c>
      <c r="BA80" s="63" t="str">
        <f t="shared" si="122"/>
        <v>107</v>
      </c>
      <c r="BB80" s="63" t="str">
        <f t="shared" si="123"/>
        <v>15,00-17,00</v>
      </c>
      <c r="BC80" s="58">
        <f t="shared" si="91"/>
        <v>6</v>
      </c>
      <c r="BD80" s="117">
        <f t="shared" si="124"/>
        <v>44</v>
      </c>
      <c r="BE80" s="117">
        <f t="shared" si="124"/>
        <v>27</v>
      </c>
    </row>
    <row r="81" spans="1:57" ht="39" customHeight="1" thickBot="1">
      <c r="A81" s="209">
        <v>2</v>
      </c>
      <c r="B81" s="179" t="s">
        <v>65</v>
      </c>
      <c r="C81" s="262" t="s">
        <v>13</v>
      </c>
      <c r="D81" s="167" t="s">
        <v>79</v>
      </c>
      <c r="E81" s="173">
        <v>4</v>
      </c>
      <c r="F81" s="173">
        <v>2</v>
      </c>
      <c r="G81" s="152">
        <v>44470</v>
      </c>
      <c r="H81" s="136" t="s">
        <v>54</v>
      </c>
      <c r="I81" s="81">
        <v>204</v>
      </c>
      <c r="J81" s="81">
        <f t="shared" si="81"/>
        <v>6</v>
      </c>
      <c r="K81" s="398" t="s">
        <v>168</v>
      </c>
      <c r="L81" s="399"/>
      <c r="M81" s="400"/>
      <c r="N81" s="83">
        <f>BC75</f>
        <v>6</v>
      </c>
      <c r="O81" s="83">
        <f t="shared" si="57"/>
        <v>8</v>
      </c>
      <c r="P81" s="83">
        <f t="shared" si="31"/>
        <v>3</v>
      </c>
      <c r="Q81" s="108">
        <f t="shared" si="133"/>
        <v>23</v>
      </c>
      <c r="R81" s="6"/>
      <c r="S81" s="281">
        <v>44498</v>
      </c>
      <c r="T81" s="93" t="str">
        <f t="shared" si="134"/>
        <v> 3-4</v>
      </c>
      <c r="U81" s="93">
        <f t="shared" si="134"/>
        <v>204</v>
      </c>
      <c r="V81" s="93">
        <f t="shared" si="134"/>
        <v>6</v>
      </c>
      <c r="W81" s="516" t="s">
        <v>169</v>
      </c>
      <c r="X81" s="390"/>
      <c r="Y81" s="391"/>
      <c r="Z81" s="103">
        <f t="shared" si="135"/>
        <v>6</v>
      </c>
      <c r="AA81" s="95">
        <f t="shared" si="60"/>
        <v>8</v>
      </c>
      <c r="AB81" s="95">
        <f t="shared" si="32"/>
        <v>3</v>
      </c>
      <c r="AC81" s="96">
        <f t="shared" si="136"/>
        <v>23</v>
      </c>
      <c r="AD81" s="10"/>
      <c r="AE81" s="107">
        <v>44526</v>
      </c>
      <c r="AF81" s="69" t="str">
        <f t="shared" si="137"/>
        <v> 3-4</v>
      </c>
      <c r="AG81" s="69">
        <f t="shared" si="137"/>
        <v>204</v>
      </c>
      <c r="AH81" s="69">
        <f t="shared" si="137"/>
        <v>6</v>
      </c>
      <c r="AI81" s="389" t="s">
        <v>171</v>
      </c>
      <c r="AJ81" s="390"/>
      <c r="AK81" s="391"/>
      <c r="AL81" s="157">
        <f t="shared" si="138"/>
        <v>6</v>
      </c>
      <c r="AM81" s="71">
        <f t="shared" si="63"/>
        <v>8</v>
      </c>
      <c r="AN81" s="71">
        <f t="shared" si="33"/>
        <v>4</v>
      </c>
      <c r="AO81" s="105">
        <f t="shared" si="131"/>
        <v>24</v>
      </c>
      <c r="AP81" s="210">
        <f t="shared" si="132"/>
        <v>70</v>
      </c>
      <c r="AQ81" s="160">
        <f t="shared" si="127"/>
        <v>4</v>
      </c>
      <c r="AR81" s="68">
        <f t="shared" si="127"/>
        <v>2</v>
      </c>
      <c r="AS81" s="16">
        <v>35</v>
      </c>
      <c r="AT81" s="16">
        <v>18</v>
      </c>
      <c r="AU81" s="21" t="str">
        <f t="shared" si="128"/>
        <v>вторник</v>
      </c>
      <c r="AV81" s="21" t="str">
        <f t="shared" si="129"/>
        <v>вторник</v>
      </c>
      <c r="AW81" s="21" t="str">
        <f t="shared" si="130"/>
        <v>вторник</v>
      </c>
      <c r="AX81" s="24">
        <v>4</v>
      </c>
      <c r="AY81" s="49" t="str">
        <f t="shared" si="126"/>
        <v>7-8</v>
      </c>
      <c r="AZ81" s="112">
        <v>25</v>
      </c>
      <c r="BA81" s="63" t="str">
        <f t="shared" si="122"/>
        <v>107</v>
      </c>
      <c r="BB81" s="63" t="str">
        <f t="shared" si="123"/>
        <v>15,00-17,00</v>
      </c>
      <c r="BC81" s="109">
        <f t="shared" si="91"/>
        <v>6</v>
      </c>
      <c r="BD81" s="117">
        <f t="shared" si="124"/>
        <v>44</v>
      </c>
      <c r="BE81" s="117">
        <f t="shared" si="124"/>
        <v>27</v>
      </c>
    </row>
    <row r="82" spans="1:57" s="14" customFormat="1" ht="33.75" thickBot="1">
      <c r="A82" s="209">
        <v>3</v>
      </c>
      <c r="B82" s="179" t="s">
        <v>66</v>
      </c>
      <c r="C82" s="234" t="s">
        <v>13</v>
      </c>
      <c r="D82" s="167" t="s">
        <v>80</v>
      </c>
      <c r="E82" s="173">
        <v>4</v>
      </c>
      <c r="F82" s="173">
        <v>2</v>
      </c>
      <c r="G82" s="152">
        <v>44474</v>
      </c>
      <c r="H82" s="136" t="s">
        <v>53</v>
      </c>
      <c r="I82" s="81">
        <v>102</v>
      </c>
      <c r="J82" s="81">
        <f t="shared" si="81"/>
        <v>6</v>
      </c>
      <c r="K82" s="398" t="s">
        <v>168</v>
      </c>
      <c r="L82" s="399"/>
      <c r="M82" s="400"/>
      <c r="N82" s="83">
        <f>BC76</f>
        <v>0</v>
      </c>
      <c r="O82" s="83">
        <f t="shared" si="57"/>
        <v>8</v>
      </c>
      <c r="P82" s="83">
        <f t="shared" si="31"/>
        <v>3</v>
      </c>
      <c r="Q82" s="108">
        <f t="shared" si="133"/>
        <v>17</v>
      </c>
      <c r="R82" s="6"/>
      <c r="S82" s="94">
        <v>44502</v>
      </c>
      <c r="T82" s="97" t="str">
        <f t="shared" si="134"/>
        <v> 5-6</v>
      </c>
      <c r="U82" s="97">
        <f t="shared" si="134"/>
        <v>102</v>
      </c>
      <c r="V82" s="97">
        <f t="shared" si="134"/>
        <v>6</v>
      </c>
      <c r="W82" s="504" t="s">
        <v>169</v>
      </c>
      <c r="X82" s="505"/>
      <c r="Y82" s="506"/>
      <c r="Z82" s="153">
        <v>6</v>
      </c>
      <c r="AA82" s="154">
        <f t="shared" si="60"/>
        <v>8</v>
      </c>
      <c r="AB82" s="154">
        <f t="shared" si="32"/>
        <v>3</v>
      </c>
      <c r="AC82" s="155">
        <f t="shared" si="136"/>
        <v>23</v>
      </c>
      <c r="AD82" s="156"/>
      <c r="AE82" s="78">
        <v>44530</v>
      </c>
      <c r="AF82" s="69" t="str">
        <f t="shared" si="137"/>
        <v> 5-6</v>
      </c>
      <c r="AG82" s="69">
        <f t="shared" si="137"/>
        <v>102</v>
      </c>
      <c r="AH82" s="69">
        <f t="shared" si="137"/>
        <v>6</v>
      </c>
      <c r="AI82" s="389" t="s">
        <v>171</v>
      </c>
      <c r="AJ82" s="390"/>
      <c r="AK82" s="391"/>
      <c r="AL82" s="157">
        <f t="shared" si="138"/>
        <v>6</v>
      </c>
      <c r="AM82" s="71">
        <f t="shared" si="63"/>
        <v>8</v>
      </c>
      <c r="AN82" s="71">
        <f t="shared" si="33"/>
        <v>4</v>
      </c>
      <c r="AO82" s="105">
        <f t="shared" si="131"/>
        <v>24</v>
      </c>
      <c r="AP82" s="210">
        <f t="shared" si="132"/>
        <v>64</v>
      </c>
      <c r="AQ82" s="161">
        <f t="shared" si="127"/>
        <v>4</v>
      </c>
      <c r="AR82" s="111">
        <f t="shared" si="127"/>
        <v>1</v>
      </c>
      <c r="AS82" s="16">
        <v>35</v>
      </c>
      <c r="AT82" s="16">
        <v>28</v>
      </c>
      <c r="AU82" s="21" t="str">
        <f t="shared" si="128"/>
        <v>вторник</v>
      </c>
      <c r="AV82" s="21" t="str">
        <f t="shared" si="129"/>
        <v>вторник</v>
      </c>
      <c r="AW82" s="21" t="str">
        <f t="shared" si="130"/>
        <v>четверг</v>
      </c>
      <c r="AX82" s="28">
        <v>4</v>
      </c>
      <c r="AY82" s="46" t="str">
        <f t="shared" si="126"/>
        <v>7-8</v>
      </c>
      <c r="AZ82" s="48">
        <v>25</v>
      </c>
      <c r="BA82" s="63" t="str">
        <f t="shared" si="122"/>
        <v>107</v>
      </c>
      <c r="BB82" s="63" t="str">
        <f t="shared" si="123"/>
        <v>15,00-17,00</v>
      </c>
      <c r="BC82" s="65">
        <f t="shared" si="91"/>
        <v>6</v>
      </c>
      <c r="BD82" s="117">
        <f t="shared" si="124"/>
        <v>44</v>
      </c>
      <c r="BE82" s="117">
        <f t="shared" si="124"/>
        <v>27</v>
      </c>
    </row>
    <row r="83" spans="1:57" s="14" customFormat="1" ht="37.5" customHeight="1" thickBot="1">
      <c r="A83" s="209">
        <v>4</v>
      </c>
      <c r="B83" s="179" t="s">
        <v>67</v>
      </c>
      <c r="C83" s="234" t="s">
        <v>13</v>
      </c>
      <c r="D83" s="167" t="s">
        <v>81</v>
      </c>
      <c r="E83" s="173">
        <v>4</v>
      </c>
      <c r="F83" s="173">
        <v>2</v>
      </c>
      <c r="G83" s="152">
        <v>44462</v>
      </c>
      <c r="H83" s="136" t="s">
        <v>53</v>
      </c>
      <c r="I83" s="81">
        <v>204</v>
      </c>
      <c r="J83" s="81">
        <f t="shared" si="81"/>
        <v>6</v>
      </c>
      <c r="K83" s="398" t="s">
        <v>168</v>
      </c>
      <c r="L83" s="399"/>
      <c r="M83" s="400"/>
      <c r="N83" s="83">
        <f>BC77</f>
        <v>6</v>
      </c>
      <c r="O83" s="83">
        <f t="shared" si="57"/>
        <v>8</v>
      </c>
      <c r="P83" s="83">
        <f t="shared" si="31"/>
        <v>3</v>
      </c>
      <c r="Q83" s="108">
        <f t="shared" si="133"/>
        <v>23</v>
      </c>
      <c r="R83" s="6"/>
      <c r="S83" s="94">
        <v>44490</v>
      </c>
      <c r="T83" s="97" t="str">
        <f t="shared" si="134"/>
        <v> 5-6</v>
      </c>
      <c r="U83" s="97">
        <f t="shared" si="134"/>
        <v>204</v>
      </c>
      <c r="V83" s="97">
        <f t="shared" si="134"/>
        <v>6</v>
      </c>
      <c r="W83" s="504" t="s">
        <v>169</v>
      </c>
      <c r="X83" s="505"/>
      <c r="Y83" s="506"/>
      <c r="Z83" s="153">
        <f t="shared" si="135"/>
        <v>6</v>
      </c>
      <c r="AA83" s="154">
        <f t="shared" si="60"/>
        <v>8</v>
      </c>
      <c r="AB83" s="154">
        <f t="shared" si="32"/>
        <v>3</v>
      </c>
      <c r="AC83" s="155">
        <f t="shared" si="136"/>
        <v>23</v>
      </c>
      <c r="AD83" s="156"/>
      <c r="AE83" s="78">
        <v>44532</v>
      </c>
      <c r="AF83" s="69" t="str">
        <f t="shared" si="137"/>
        <v> 5-6</v>
      </c>
      <c r="AG83" s="69">
        <f t="shared" si="137"/>
        <v>204</v>
      </c>
      <c r="AH83" s="69">
        <f t="shared" si="137"/>
        <v>6</v>
      </c>
      <c r="AI83" s="389" t="s">
        <v>171</v>
      </c>
      <c r="AJ83" s="390"/>
      <c r="AK83" s="391"/>
      <c r="AL83" s="157">
        <f t="shared" si="138"/>
        <v>6</v>
      </c>
      <c r="AM83" s="71">
        <f t="shared" si="63"/>
        <v>8</v>
      </c>
      <c r="AN83" s="71">
        <f t="shared" si="33"/>
        <v>4</v>
      </c>
      <c r="AO83" s="105">
        <f t="shared" si="131"/>
        <v>24</v>
      </c>
      <c r="AP83" s="210">
        <f t="shared" si="132"/>
        <v>70</v>
      </c>
      <c r="AQ83" s="135"/>
      <c r="AR83" s="131"/>
      <c r="BD83" s="124"/>
      <c r="BE83" s="124"/>
    </row>
    <row r="84" spans="1:57" s="12" customFormat="1" ht="35.25" customHeight="1">
      <c r="A84" s="209">
        <v>5</v>
      </c>
      <c r="B84" s="179" t="s">
        <v>48</v>
      </c>
      <c r="C84" s="234" t="s">
        <v>13</v>
      </c>
      <c r="D84" s="167" t="s">
        <v>82</v>
      </c>
      <c r="E84" s="173">
        <v>4</v>
      </c>
      <c r="F84" s="173">
        <v>2</v>
      </c>
      <c r="G84" s="152">
        <v>44475</v>
      </c>
      <c r="H84" s="136" t="s">
        <v>53</v>
      </c>
      <c r="I84" s="81">
        <v>206</v>
      </c>
      <c r="J84" s="81">
        <f t="shared" si="81"/>
        <v>6</v>
      </c>
      <c r="K84" s="398" t="s">
        <v>168</v>
      </c>
      <c r="L84" s="399"/>
      <c r="M84" s="400"/>
      <c r="N84" s="83">
        <f>BC79</f>
        <v>6</v>
      </c>
      <c r="O84" s="83">
        <f t="shared" si="57"/>
        <v>8</v>
      </c>
      <c r="P84" s="83">
        <f>$AW$6</f>
        <v>3</v>
      </c>
      <c r="Q84" s="108">
        <f t="shared" si="133"/>
        <v>23</v>
      </c>
      <c r="R84" s="6"/>
      <c r="S84" s="384">
        <v>44503</v>
      </c>
      <c r="T84" s="97" t="str">
        <f t="shared" si="134"/>
        <v> 5-6</v>
      </c>
      <c r="U84" s="97">
        <f t="shared" si="134"/>
        <v>206</v>
      </c>
      <c r="V84" s="97">
        <f t="shared" si="134"/>
        <v>6</v>
      </c>
      <c r="W84" s="504" t="s">
        <v>169</v>
      </c>
      <c r="X84" s="505"/>
      <c r="Y84" s="506"/>
      <c r="Z84" s="153">
        <f t="shared" si="135"/>
        <v>6</v>
      </c>
      <c r="AA84" s="154">
        <f t="shared" si="60"/>
        <v>8</v>
      </c>
      <c r="AB84" s="154">
        <f>$AW$6</f>
        <v>3</v>
      </c>
      <c r="AC84" s="155">
        <f t="shared" si="136"/>
        <v>23</v>
      </c>
      <c r="AD84" s="156"/>
      <c r="AE84" s="387">
        <v>44531</v>
      </c>
      <c r="AF84" s="69" t="str">
        <f t="shared" si="137"/>
        <v> 5-6</v>
      </c>
      <c r="AG84" s="69">
        <f t="shared" si="137"/>
        <v>206</v>
      </c>
      <c r="AH84" s="69">
        <f t="shared" si="137"/>
        <v>6</v>
      </c>
      <c r="AI84" s="389" t="s">
        <v>171</v>
      </c>
      <c r="AJ84" s="390"/>
      <c r="AK84" s="391"/>
      <c r="AL84" s="157">
        <f t="shared" si="138"/>
        <v>6</v>
      </c>
      <c r="AM84" s="71">
        <f t="shared" si="63"/>
        <v>8</v>
      </c>
      <c r="AN84" s="71">
        <f>$AW$6+1</f>
        <v>4</v>
      </c>
      <c r="AO84" s="105">
        <f t="shared" si="131"/>
        <v>24</v>
      </c>
      <c r="AP84" s="210">
        <f t="shared" si="132"/>
        <v>70</v>
      </c>
      <c r="AQ84" s="439" t="s">
        <v>4</v>
      </c>
      <c r="AR84" s="437" t="s">
        <v>5</v>
      </c>
      <c r="AS84" s="39"/>
      <c r="AT84" s="39"/>
      <c r="AU84" s="39"/>
      <c r="AV84" s="5"/>
      <c r="AW84" s="5"/>
      <c r="AX84" s="5"/>
      <c r="AY84" s="5"/>
      <c r="AZ84" s="5"/>
      <c r="BA84" s="5"/>
      <c r="BB84" s="5"/>
      <c r="BC84" s="5"/>
      <c r="BD84" s="117"/>
      <c r="BE84" s="117"/>
    </row>
    <row r="85" spans="1:57" s="12" customFormat="1" ht="33.75" customHeight="1">
      <c r="A85" s="209">
        <v>6</v>
      </c>
      <c r="B85" s="179" t="s">
        <v>130</v>
      </c>
      <c r="C85" s="234" t="s">
        <v>128</v>
      </c>
      <c r="D85" s="167" t="s">
        <v>83</v>
      </c>
      <c r="E85" s="173">
        <v>4</v>
      </c>
      <c r="F85" s="173">
        <v>2</v>
      </c>
      <c r="G85" s="152">
        <v>44462</v>
      </c>
      <c r="H85" s="136" t="s">
        <v>54</v>
      </c>
      <c r="I85" s="81">
        <v>210</v>
      </c>
      <c r="J85" s="81">
        <f t="shared" si="81"/>
        <v>6</v>
      </c>
      <c r="K85" s="398" t="s">
        <v>168</v>
      </c>
      <c r="L85" s="399"/>
      <c r="M85" s="400"/>
      <c r="N85" s="83">
        <f>BC80</f>
        <v>6</v>
      </c>
      <c r="O85" s="83">
        <f t="shared" si="57"/>
        <v>8</v>
      </c>
      <c r="P85" s="83">
        <f>$AW$6</f>
        <v>3</v>
      </c>
      <c r="Q85" s="108">
        <f t="shared" si="133"/>
        <v>23</v>
      </c>
      <c r="R85" s="6"/>
      <c r="S85" s="204">
        <v>44497</v>
      </c>
      <c r="T85" s="97" t="str">
        <f t="shared" si="134"/>
        <v> 3-4</v>
      </c>
      <c r="U85" s="97">
        <f t="shared" si="134"/>
        <v>210</v>
      </c>
      <c r="V85" s="97">
        <f t="shared" si="134"/>
        <v>6</v>
      </c>
      <c r="W85" s="504" t="s">
        <v>169</v>
      </c>
      <c r="X85" s="505"/>
      <c r="Y85" s="506"/>
      <c r="Z85" s="153">
        <f t="shared" si="135"/>
        <v>6</v>
      </c>
      <c r="AA85" s="154">
        <f t="shared" si="60"/>
        <v>8</v>
      </c>
      <c r="AB85" s="154">
        <f>$AW$6</f>
        <v>3</v>
      </c>
      <c r="AC85" s="155">
        <f t="shared" si="136"/>
        <v>23</v>
      </c>
      <c r="AD85" s="156"/>
      <c r="AE85" s="78">
        <v>44532</v>
      </c>
      <c r="AF85" s="69" t="str">
        <f t="shared" si="137"/>
        <v> 3-4</v>
      </c>
      <c r="AG85" s="69">
        <f t="shared" si="137"/>
        <v>210</v>
      </c>
      <c r="AH85" s="69">
        <f t="shared" si="137"/>
        <v>6</v>
      </c>
      <c r="AI85" s="389" t="s">
        <v>171</v>
      </c>
      <c r="AJ85" s="390"/>
      <c r="AK85" s="391"/>
      <c r="AL85" s="157">
        <f t="shared" si="138"/>
        <v>6</v>
      </c>
      <c r="AM85" s="71">
        <f t="shared" si="63"/>
        <v>8</v>
      </c>
      <c r="AN85" s="71">
        <f>$AW$6+1</f>
        <v>4</v>
      </c>
      <c r="AO85" s="105">
        <f t="shared" si="131"/>
        <v>24</v>
      </c>
      <c r="AP85" s="210">
        <f t="shared" si="132"/>
        <v>70</v>
      </c>
      <c r="AQ85" s="439"/>
      <c r="AR85" s="437"/>
      <c r="AS85" s="39"/>
      <c r="AT85" s="39"/>
      <c r="AU85" s="39"/>
      <c r="AV85" s="5"/>
      <c r="AW85" s="5"/>
      <c r="AX85" s="5"/>
      <c r="AY85" s="5"/>
      <c r="AZ85" s="5"/>
      <c r="BA85" s="5"/>
      <c r="BB85" s="5"/>
      <c r="BC85" s="5"/>
      <c r="BD85" s="117"/>
      <c r="BE85" s="117"/>
    </row>
    <row r="86" spans="1:57" s="12" customFormat="1" ht="37.5" customHeight="1">
      <c r="A86" s="209">
        <v>7</v>
      </c>
      <c r="B86" s="179" t="s">
        <v>131</v>
      </c>
      <c r="C86" s="234" t="s">
        <v>128</v>
      </c>
      <c r="D86" s="167" t="s">
        <v>80</v>
      </c>
      <c r="E86" s="173">
        <v>4</v>
      </c>
      <c r="F86" s="173">
        <v>2</v>
      </c>
      <c r="G86" s="152">
        <v>44474</v>
      </c>
      <c r="H86" s="275" t="s">
        <v>52</v>
      </c>
      <c r="I86" s="81">
        <v>210</v>
      </c>
      <c r="J86" s="81">
        <f t="shared" si="81"/>
        <v>6</v>
      </c>
      <c r="K86" s="398" t="s">
        <v>168</v>
      </c>
      <c r="L86" s="399"/>
      <c r="M86" s="400"/>
      <c r="N86" s="83">
        <f>BC81</f>
        <v>6</v>
      </c>
      <c r="O86" s="83">
        <f t="shared" si="57"/>
        <v>8</v>
      </c>
      <c r="P86" s="83">
        <f>$AW$6</f>
        <v>3</v>
      </c>
      <c r="Q86" s="108">
        <f t="shared" si="133"/>
        <v>23</v>
      </c>
      <c r="R86" s="6"/>
      <c r="S86" s="94">
        <v>44502</v>
      </c>
      <c r="T86" s="97" t="str">
        <f t="shared" si="134"/>
        <v> 1-2</v>
      </c>
      <c r="U86" s="97">
        <f t="shared" si="134"/>
        <v>210</v>
      </c>
      <c r="V86" s="97">
        <f t="shared" si="134"/>
        <v>6</v>
      </c>
      <c r="W86" s="504" t="s">
        <v>169</v>
      </c>
      <c r="X86" s="505"/>
      <c r="Y86" s="506"/>
      <c r="Z86" s="153">
        <f t="shared" si="135"/>
        <v>6</v>
      </c>
      <c r="AA86" s="154">
        <f t="shared" si="60"/>
        <v>8</v>
      </c>
      <c r="AB86" s="154">
        <f>$AW$6</f>
        <v>3</v>
      </c>
      <c r="AC86" s="155">
        <f t="shared" si="136"/>
        <v>23</v>
      </c>
      <c r="AD86" s="156"/>
      <c r="AE86" s="387">
        <v>44530</v>
      </c>
      <c r="AF86" s="69" t="str">
        <f t="shared" si="137"/>
        <v> 1-2</v>
      </c>
      <c r="AG86" s="69">
        <f t="shared" si="137"/>
        <v>210</v>
      </c>
      <c r="AH86" s="69">
        <f t="shared" si="137"/>
        <v>6</v>
      </c>
      <c r="AI86" s="389" t="s">
        <v>171</v>
      </c>
      <c r="AJ86" s="390"/>
      <c r="AK86" s="391"/>
      <c r="AL86" s="157">
        <f t="shared" si="138"/>
        <v>6</v>
      </c>
      <c r="AM86" s="71">
        <f t="shared" si="63"/>
        <v>8</v>
      </c>
      <c r="AN86" s="71">
        <f>$AW$6+1</f>
        <v>4</v>
      </c>
      <c r="AO86" s="105">
        <f t="shared" si="131"/>
        <v>24</v>
      </c>
      <c r="AP86" s="210">
        <f t="shared" si="132"/>
        <v>70</v>
      </c>
      <c r="AQ86" s="439"/>
      <c r="AR86" s="437"/>
      <c r="AS86" s="15"/>
      <c r="AT86" s="15"/>
      <c r="AU86" s="15"/>
      <c r="AV86" s="5"/>
      <c r="AW86" s="5"/>
      <c r="AX86" s="5"/>
      <c r="AY86" s="5"/>
      <c r="AZ86" s="5"/>
      <c r="BA86" s="5"/>
      <c r="BB86" s="5"/>
      <c r="BC86" s="5"/>
      <c r="BD86" s="117"/>
      <c r="BE86" s="117"/>
    </row>
    <row r="87" spans="1:57" s="12" customFormat="1" ht="59.25" customHeight="1">
      <c r="A87" s="209">
        <v>8</v>
      </c>
      <c r="B87" s="179" t="s">
        <v>50</v>
      </c>
      <c r="C87" s="234" t="s">
        <v>13</v>
      </c>
      <c r="D87" s="285" t="s">
        <v>173</v>
      </c>
      <c r="E87" s="173">
        <v>4</v>
      </c>
      <c r="F87" s="173">
        <v>1</v>
      </c>
      <c r="G87" s="152">
        <v>44467</v>
      </c>
      <c r="H87" s="136" t="s">
        <v>54</v>
      </c>
      <c r="I87" s="81" t="s">
        <v>174</v>
      </c>
      <c r="J87" s="81">
        <v>6</v>
      </c>
      <c r="K87" s="398" t="s">
        <v>168</v>
      </c>
      <c r="L87" s="399"/>
      <c r="M87" s="400"/>
      <c r="N87" s="83">
        <v>6</v>
      </c>
      <c r="O87" s="83">
        <v>8</v>
      </c>
      <c r="P87" s="83">
        <v>3</v>
      </c>
      <c r="Q87" s="108">
        <v>23</v>
      </c>
      <c r="R87" s="6"/>
      <c r="S87" s="94">
        <v>44502</v>
      </c>
      <c r="T87" s="136" t="s">
        <v>54</v>
      </c>
      <c r="U87" s="81" t="s">
        <v>174</v>
      </c>
      <c r="V87" s="97">
        <v>6</v>
      </c>
      <c r="W87" s="504" t="s">
        <v>169</v>
      </c>
      <c r="X87" s="505"/>
      <c r="Y87" s="506"/>
      <c r="Z87" s="153">
        <v>6</v>
      </c>
      <c r="AA87" s="154">
        <v>8</v>
      </c>
      <c r="AB87" s="154">
        <v>3</v>
      </c>
      <c r="AC87" s="155">
        <v>23</v>
      </c>
      <c r="AD87" s="156"/>
      <c r="AE87" s="78">
        <v>44532</v>
      </c>
      <c r="AF87" s="136" t="s">
        <v>54</v>
      </c>
      <c r="AG87" s="81" t="s">
        <v>174</v>
      </c>
      <c r="AH87" s="69">
        <v>6</v>
      </c>
      <c r="AI87" s="389" t="s">
        <v>171</v>
      </c>
      <c r="AJ87" s="390"/>
      <c r="AK87" s="391"/>
      <c r="AL87" s="157">
        <v>6</v>
      </c>
      <c r="AM87" s="71">
        <v>8</v>
      </c>
      <c r="AN87" s="71">
        <v>4</v>
      </c>
      <c r="AO87" s="105">
        <v>24</v>
      </c>
      <c r="AP87" s="210">
        <v>70</v>
      </c>
      <c r="AQ87" s="439"/>
      <c r="AR87" s="437"/>
      <c r="AS87" s="15"/>
      <c r="AT87" s="15"/>
      <c r="AU87" s="15"/>
      <c r="AV87" s="5"/>
      <c r="AW87" s="5"/>
      <c r="AX87" s="5"/>
      <c r="AY87" s="5"/>
      <c r="AZ87" s="5"/>
      <c r="BA87" s="5"/>
      <c r="BB87" s="5"/>
      <c r="BC87" s="5"/>
      <c r="BD87" s="117"/>
      <c r="BE87" s="117"/>
    </row>
    <row r="88" spans="1:57" s="12" customFormat="1" ht="48" customHeight="1" thickBot="1">
      <c r="A88" s="211">
        <v>9</v>
      </c>
      <c r="B88" s="178" t="s">
        <v>96</v>
      </c>
      <c r="C88" s="168" t="s">
        <v>13</v>
      </c>
      <c r="D88" s="166" t="s">
        <v>172</v>
      </c>
      <c r="E88" s="212">
        <v>4</v>
      </c>
      <c r="F88" s="212">
        <v>2</v>
      </c>
      <c r="G88" s="344">
        <v>44468</v>
      </c>
      <c r="H88" s="141" t="s">
        <v>53</v>
      </c>
      <c r="I88" s="86">
        <v>103</v>
      </c>
      <c r="J88" s="86">
        <f t="shared" si="81"/>
        <v>6</v>
      </c>
      <c r="K88" s="401" t="s">
        <v>168</v>
      </c>
      <c r="L88" s="402"/>
      <c r="M88" s="403"/>
      <c r="N88" s="87">
        <v>6</v>
      </c>
      <c r="O88" s="87">
        <f>$AV$6</f>
        <v>8</v>
      </c>
      <c r="P88" s="87">
        <f>$AW$6</f>
        <v>3</v>
      </c>
      <c r="Q88" s="88">
        <f>SUM(N88:P88)+J88</f>
        <v>23</v>
      </c>
      <c r="R88" s="7"/>
      <c r="S88" s="346">
        <v>44496</v>
      </c>
      <c r="T88" s="100" t="str">
        <f>H88</f>
        <v> 5-6</v>
      </c>
      <c r="U88" s="100">
        <f>I88</f>
        <v>103</v>
      </c>
      <c r="V88" s="100">
        <f>J88</f>
        <v>6</v>
      </c>
      <c r="W88" s="545" t="s">
        <v>169</v>
      </c>
      <c r="X88" s="546"/>
      <c r="Y88" s="547"/>
      <c r="Z88" s="104">
        <f>N88</f>
        <v>6</v>
      </c>
      <c r="AA88" s="101">
        <f>$AV$6</f>
        <v>8</v>
      </c>
      <c r="AB88" s="101">
        <f>$AW$6</f>
        <v>3</v>
      </c>
      <c r="AC88" s="102">
        <f>SUM(Z88:AB88)+V88</f>
        <v>23</v>
      </c>
      <c r="AD88" s="47"/>
      <c r="AE88" s="74">
        <v>44524</v>
      </c>
      <c r="AF88" s="75" t="str">
        <f>H88</f>
        <v> 5-6</v>
      </c>
      <c r="AG88" s="75">
        <f>I88</f>
        <v>103</v>
      </c>
      <c r="AH88" s="75">
        <f>J88</f>
        <v>6</v>
      </c>
      <c r="AI88" s="548" t="s">
        <v>171</v>
      </c>
      <c r="AJ88" s="546"/>
      <c r="AK88" s="547"/>
      <c r="AL88" s="91">
        <f>Z88</f>
        <v>6</v>
      </c>
      <c r="AM88" s="76">
        <f>$AV$6</f>
        <v>8</v>
      </c>
      <c r="AN88" s="76">
        <f>$AW$6+1</f>
        <v>4</v>
      </c>
      <c r="AO88" s="77">
        <f>SUM(AL88:AN88)+AH88</f>
        <v>24</v>
      </c>
      <c r="AP88" s="213">
        <f>AO88+AC88+Q88</f>
        <v>70</v>
      </c>
      <c r="AQ88" s="439"/>
      <c r="AR88" s="437"/>
      <c r="AS88" s="15"/>
      <c r="AT88" s="15"/>
      <c r="AU88" s="15"/>
      <c r="AV88" s="5"/>
      <c r="AW88" s="5"/>
      <c r="AX88" s="5"/>
      <c r="AY88" s="5"/>
      <c r="AZ88" s="5"/>
      <c r="BA88" s="5"/>
      <c r="BB88" s="5"/>
      <c r="BC88" s="5"/>
      <c r="BD88" s="117"/>
      <c r="BE88" s="117"/>
    </row>
    <row r="89" spans="1:57" s="12" customFormat="1" ht="19.5" customHeight="1">
      <c r="A89" s="244"/>
      <c r="B89" s="245"/>
      <c r="C89" s="246"/>
      <c r="D89" s="475" t="s">
        <v>68</v>
      </c>
      <c r="E89" s="476"/>
      <c r="F89" s="476"/>
      <c r="G89" s="476"/>
      <c r="H89" s="476"/>
      <c r="I89" s="476"/>
      <c r="J89" s="476"/>
      <c r="K89" s="476"/>
      <c r="L89" s="476"/>
      <c r="M89" s="476"/>
      <c r="N89" s="476"/>
      <c r="O89" s="476"/>
      <c r="P89" s="476"/>
      <c r="Q89" s="476"/>
      <c r="R89" s="476"/>
      <c r="S89" s="476"/>
      <c r="T89" s="476"/>
      <c r="U89" s="476"/>
      <c r="V89" s="476"/>
      <c r="W89" s="476"/>
      <c r="X89" s="476"/>
      <c r="Y89" s="201"/>
      <c r="Z89" s="142"/>
      <c r="AA89" s="143"/>
      <c r="AB89" s="143"/>
      <c r="AC89" s="144"/>
      <c r="AD89" s="145"/>
      <c r="AE89" s="146"/>
      <c r="AF89" s="147"/>
      <c r="AG89" s="147"/>
      <c r="AH89" s="147"/>
      <c r="AI89" s="146"/>
      <c r="AJ89" s="147"/>
      <c r="AK89" s="202"/>
      <c r="AL89" s="148"/>
      <c r="AM89" s="149"/>
      <c r="AN89" s="149"/>
      <c r="AO89" s="150"/>
      <c r="AP89" s="203"/>
      <c r="AQ89" s="440"/>
      <c r="AR89" s="437"/>
      <c r="AS89" s="15"/>
      <c r="AT89" s="15"/>
      <c r="AU89" s="15"/>
      <c r="AV89" s="5"/>
      <c r="AW89" s="5"/>
      <c r="AX89" s="5"/>
      <c r="AY89" s="5"/>
      <c r="AZ89" s="5"/>
      <c r="BA89" s="5"/>
      <c r="BB89" s="5"/>
      <c r="BC89" s="5"/>
      <c r="BD89" s="117"/>
      <c r="BE89" s="117"/>
    </row>
    <row r="90" spans="1:57" s="12" customFormat="1" ht="19.5" customHeight="1" thickBot="1">
      <c r="A90" s="247"/>
      <c r="B90" s="248"/>
      <c r="C90" s="249"/>
      <c r="D90" s="477"/>
      <c r="E90" s="477"/>
      <c r="F90" s="477"/>
      <c r="G90" s="477"/>
      <c r="H90" s="477"/>
      <c r="I90" s="477"/>
      <c r="J90" s="477"/>
      <c r="K90" s="477"/>
      <c r="L90" s="477"/>
      <c r="M90" s="477"/>
      <c r="N90" s="477"/>
      <c r="O90" s="477"/>
      <c r="P90" s="477"/>
      <c r="Q90" s="477"/>
      <c r="R90" s="477"/>
      <c r="S90" s="477"/>
      <c r="T90" s="477"/>
      <c r="U90" s="477"/>
      <c r="V90" s="477"/>
      <c r="W90" s="477"/>
      <c r="X90" s="477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439"/>
      <c r="AR90" s="437"/>
      <c r="AS90" s="435" t="s">
        <v>20</v>
      </c>
      <c r="AT90" s="435"/>
      <c r="AU90" s="15">
        <v>23</v>
      </c>
      <c r="AV90" s="15">
        <v>23</v>
      </c>
      <c r="AW90" s="15">
        <v>24</v>
      </c>
      <c r="AX90" s="447" t="s">
        <v>21</v>
      </c>
      <c r="AY90" s="448"/>
      <c r="AZ90" s="42" t="s">
        <v>8</v>
      </c>
      <c r="BA90" s="449" t="s">
        <v>24</v>
      </c>
      <c r="BB90" s="449"/>
      <c r="BC90" s="449"/>
      <c r="BD90" s="117"/>
      <c r="BE90" s="117"/>
    </row>
    <row r="91" spans="1:57" s="13" customFormat="1" ht="19.5" customHeight="1" thickBot="1">
      <c r="A91" s="467" t="s">
        <v>58</v>
      </c>
      <c r="B91" s="468" t="s">
        <v>69</v>
      </c>
      <c r="C91" s="467" t="s">
        <v>12</v>
      </c>
      <c r="D91" s="469" t="s">
        <v>89</v>
      </c>
      <c r="E91" s="459" t="s">
        <v>59</v>
      </c>
      <c r="F91" s="459" t="s">
        <v>5</v>
      </c>
      <c r="G91" s="470" t="s">
        <v>90</v>
      </c>
      <c r="H91" s="470"/>
      <c r="I91" s="470"/>
      <c r="J91" s="470"/>
      <c r="K91" s="470"/>
      <c r="L91" s="470"/>
      <c r="M91" s="470"/>
      <c r="N91" s="470"/>
      <c r="O91" s="470"/>
      <c r="P91" s="470"/>
      <c r="Q91" s="470"/>
      <c r="R91" s="457"/>
      <c r="S91" s="458" t="s">
        <v>91</v>
      </c>
      <c r="T91" s="458"/>
      <c r="U91" s="458"/>
      <c r="V91" s="458"/>
      <c r="W91" s="458"/>
      <c r="X91" s="458"/>
      <c r="Y91" s="458"/>
      <c r="Z91" s="458"/>
      <c r="AA91" s="458"/>
      <c r="AB91" s="458"/>
      <c r="AC91" s="458"/>
      <c r="AD91" s="457"/>
      <c r="AE91" s="436" t="s">
        <v>92</v>
      </c>
      <c r="AF91" s="436"/>
      <c r="AG91" s="436"/>
      <c r="AH91" s="436"/>
      <c r="AI91" s="436"/>
      <c r="AJ91" s="436"/>
      <c r="AK91" s="436"/>
      <c r="AL91" s="436"/>
      <c r="AM91" s="436"/>
      <c r="AN91" s="436"/>
      <c r="AO91" s="436"/>
      <c r="AP91" s="443" t="s">
        <v>34</v>
      </c>
      <c r="AQ91" s="441"/>
      <c r="AR91" s="438"/>
      <c r="AS91" s="43" t="s">
        <v>10</v>
      </c>
      <c r="AT91" s="43" t="s">
        <v>11</v>
      </c>
      <c r="AU91" s="15" t="s">
        <v>16</v>
      </c>
      <c r="AV91" s="15" t="s">
        <v>17</v>
      </c>
      <c r="AW91" s="15" t="s">
        <v>18</v>
      </c>
      <c r="AX91" s="15" t="s">
        <v>22</v>
      </c>
      <c r="AY91" s="15" t="s">
        <v>15</v>
      </c>
      <c r="AZ91" s="42" t="s">
        <v>23</v>
      </c>
      <c r="BA91" s="55" t="s">
        <v>27</v>
      </c>
      <c r="BB91" s="55" t="s">
        <v>28</v>
      </c>
      <c r="BC91" s="55" t="s">
        <v>25</v>
      </c>
      <c r="BD91" s="117"/>
      <c r="BE91" s="117"/>
    </row>
    <row r="92" spans="1:57" ht="21" thickBot="1">
      <c r="A92" s="467"/>
      <c r="B92" s="468"/>
      <c r="C92" s="467"/>
      <c r="D92" s="469"/>
      <c r="E92" s="459"/>
      <c r="F92" s="459"/>
      <c r="G92" s="460" t="s">
        <v>6</v>
      </c>
      <c r="H92" s="460"/>
      <c r="I92" s="460"/>
      <c r="J92" s="460"/>
      <c r="K92" s="460"/>
      <c r="L92" s="460"/>
      <c r="M92" s="460"/>
      <c r="N92" s="460"/>
      <c r="O92" s="460"/>
      <c r="P92" s="460"/>
      <c r="Q92" s="460"/>
      <c r="R92" s="457"/>
      <c r="S92" s="432" t="s">
        <v>6</v>
      </c>
      <c r="T92" s="432"/>
      <c r="U92" s="432"/>
      <c r="V92" s="432"/>
      <c r="W92" s="432"/>
      <c r="X92" s="432"/>
      <c r="Y92" s="432"/>
      <c r="Z92" s="432"/>
      <c r="AA92" s="432"/>
      <c r="AB92" s="432"/>
      <c r="AC92" s="432"/>
      <c r="AD92" s="457"/>
      <c r="AE92" s="444" t="s">
        <v>6</v>
      </c>
      <c r="AF92" s="444"/>
      <c r="AG92" s="444"/>
      <c r="AH92" s="444"/>
      <c r="AI92" s="444"/>
      <c r="AJ92" s="444"/>
      <c r="AK92" s="444"/>
      <c r="AL92" s="444"/>
      <c r="AM92" s="444"/>
      <c r="AN92" s="444"/>
      <c r="AO92" s="444"/>
      <c r="AP92" s="443"/>
      <c r="AQ92" s="159">
        <f>E97</f>
        <v>1</v>
      </c>
      <c r="AR92" s="114">
        <f>F97</f>
        <v>1</v>
      </c>
      <c r="AS92" s="20">
        <v>42</v>
      </c>
      <c r="AT92" s="16">
        <v>35</v>
      </c>
      <c r="AU92" s="29" t="str">
        <f>TEXT(G97,"ДДДДДДД")</f>
        <v>четверг</v>
      </c>
      <c r="AV92" s="29" t="str">
        <f>TEXT(S97,"ДДДДДДД")</f>
        <v>четверг</v>
      </c>
      <c r="AW92" s="29" t="str">
        <f>TEXT(AE97,"ДДДДДДД")</f>
        <v>четверг</v>
      </c>
      <c r="AX92" s="30">
        <v>3</v>
      </c>
      <c r="AY92" s="38" t="str">
        <f t="shared" si="126"/>
        <v>5-6</v>
      </c>
      <c r="AZ92" s="126">
        <v>103</v>
      </c>
      <c r="BA92" s="64" t="s">
        <v>42</v>
      </c>
      <c r="BB92" s="62" t="s">
        <v>44</v>
      </c>
      <c r="BC92" s="110">
        <f t="shared" si="91"/>
        <v>6</v>
      </c>
      <c r="BD92" s="71">
        <v>42</v>
      </c>
      <c r="BE92" s="118">
        <v>37</v>
      </c>
    </row>
    <row r="93" spans="1:57" s="14" customFormat="1" ht="33" customHeight="1" thickBot="1">
      <c r="A93" s="467"/>
      <c r="B93" s="468"/>
      <c r="C93" s="467"/>
      <c r="D93" s="469"/>
      <c r="E93" s="459"/>
      <c r="F93" s="459"/>
      <c r="G93" s="460" t="s">
        <v>29</v>
      </c>
      <c r="H93" s="460"/>
      <c r="I93" s="460"/>
      <c r="J93" s="460"/>
      <c r="K93" s="460" t="s">
        <v>55</v>
      </c>
      <c r="L93" s="460"/>
      <c r="M93" s="460"/>
      <c r="N93" s="460"/>
      <c r="O93" s="454" t="s">
        <v>71</v>
      </c>
      <c r="P93" s="455" t="s">
        <v>32</v>
      </c>
      <c r="Q93" s="455" t="s">
        <v>33</v>
      </c>
      <c r="R93" s="457"/>
      <c r="S93" s="432" t="s">
        <v>29</v>
      </c>
      <c r="T93" s="432"/>
      <c r="U93" s="432"/>
      <c r="V93" s="432"/>
      <c r="W93" s="432" t="s">
        <v>60</v>
      </c>
      <c r="X93" s="432"/>
      <c r="Y93" s="432"/>
      <c r="Z93" s="432"/>
      <c r="AA93" s="433" t="s">
        <v>71</v>
      </c>
      <c r="AB93" s="442" t="s">
        <v>32</v>
      </c>
      <c r="AC93" s="442" t="s">
        <v>33</v>
      </c>
      <c r="AD93" s="457"/>
      <c r="AE93" s="444" t="s">
        <v>29</v>
      </c>
      <c r="AF93" s="444"/>
      <c r="AG93" s="444"/>
      <c r="AH93" s="444"/>
      <c r="AI93" s="444" t="s">
        <v>61</v>
      </c>
      <c r="AJ93" s="444"/>
      <c r="AK93" s="444"/>
      <c r="AL93" s="444"/>
      <c r="AM93" s="445" t="s">
        <v>71</v>
      </c>
      <c r="AN93" s="446" t="s">
        <v>32</v>
      </c>
      <c r="AO93" s="446" t="s">
        <v>33</v>
      </c>
      <c r="AP93" s="443"/>
      <c r="AQ93" s="159">
        <f>E98</f>
        <v>1</v>
      </c>
      <c r="AR93" s="114">
        <f>F98</f>
        <v>1</v>
      </c>
      <c r="AS93" s="20">
        <v>42</v>
      </c>
      <c r="AT93" s="16">
        <v>35</v>
      </c>
      <c r="AU93" s="29" t="str">
        <f>TEXT(G98,"ДДДДДДД")</f>
        <v>четверг</v>
      </c>
      <c r="AV93" s="29" t="str">
        <f>TEXT(S98,"ДДДДДДД")</f>
        <v>четверг</v>
      </c>
      <c r="AW93" s="29" t="str">
        <f>TEXT(AE98,"ДДДДДДД")</f>
        <v>четверг</v>
      </c>
      <c r="AX93" s="30">
        <v>3</v>
      </c>
      <c r="AY93" s="38" t="str">
        <f t="shared" si="126"/>
        <v>5-6</v>
      </c>
      <c r="AZ93" s="52">
        <f aca="true" t="shared" si="139" ref="AZ93:BB98">AZ92</f>
        <v>103</v>
      </c>
      <c r="BA93" s="52" t="str">
        <f t="shared" si="139"/>
        <v>107,111</v>
      </c>
      <c r="BB93" s="52" t="str">
        <f t="shared" si="139"/>
        <v>15,00-17,00</v>
      </c>
      <c r="BC93" s="58">
        <f t="shared" si="91"/>
        <v>6</v>
      </c>
      <c r="BD93" s="117">
        <f aca="true" t="shared" si="140" ref="BD93:BD98">BD92</f>
        <v>42</v>
      </c>
      <c r="BE93" s="132">
        <v>39</v>
      </c>
    </row>
    <row r="94" spans="1:57" ht="15.75" customHeight="1" thickBot="1">
      <c r="A94" s="467"/>
      <c r="B94" s="468"/>
      <c r="C94" s="467"/>
      <c r="D94" s="469"/>
      <c r="E94" s="459"/>
      <c r="F94" s="459"/>
      <c r="G94" s="460"/>
      <c r="H94" s="460"/>
      <c r="I94" s="460"/>
      <c r="J94" s="460"/>
      <c r="K94" s="460"/>
      <c r="L94" s="460"/>
      <c r="M94" s="460"/>
      <c r="N94" s="460"/>
      <c r="O94" s="454"/>
      <c r="P94" s="455"/>
      <c r="Q94" s="455"/>
      <c r="R94" s="457"/>
      <c r="S94" s="432"/>
      <c r="T94" s="432"/>
      <c r="U94" s="432"/>
      <c r="V94" s="432"/>
      <c r="W94" s="432"/>
      <c r="X94" s="432"/>
      <c r="Y94" s="432"/>
      <c r="Z94" s="432"/>
      <c r="AA94" s="433"/>
      <c r="AB94" s="442"/>
      <c r="AC94" s="442"/>
      <c r="AD94" s="457"/>
      <c r="AE94" s="444"/>
      <c r="AF94" s="444"/>
      <c r="AG94" s="444"/>
      <c r="AH94" s="444"/>
      <c r="AI94" s="444"/>
      <c r="AJ94" s="444"/>
      <c r="AK94" s="444"/>
      <c r="AL94" s="444"/>
      <c r="AM94" s="445"/>
      <c r="AN94" s="446"/>
      <c r="AO94" s="446"/>
      <c r="AP94" s="443"/>
      <c r="AQ94" s="159">
        <f>E100</f>
        <v>1</v>
      </c>
      <c r="AR94" s="114">
        <f>F100</f>
        <v>1</v>
      </c>
      <c r="AS94" s="20">
        <v>42</v>
      </c>
      <c r="AT94" s="16">
        <v>35</v>
      </c>
      <c r="AU94" s="29" t="str">
        <f>TEXT(G100,"ДДДДДДД")</f>
        <v>среда</v>
      </c>
      <c r="AV94" s="29" t="str">
        <f>TEXT(S100,"ДДДДДДД")</f>
        <v>среда</v>
      </c>
      <c r="AW94" s="29" t="str">
        <f>TEXT(AE100,"ДДДДДДД")</f>
        <v>среда</v>
      </c>
      <c r="AX94" s="30">
        <v>3</v>
      </c>
      <c r="AY94" s="38" t="str">
        <f t="shared" si="126"/>
        <v>5-6</v>
      </c>
      <c r="AZ94" s="52">
        <f t="shared" si="139"/>
        <v>103</v>
      </c>
      <c r="BA94" s="52" t="str">
        <f t="shared" si="139"/>
        <v>107,111</v>
      </c>
      <c r="BB94" s="52" t="str">
        <f t="shared" si="139"/>
        <v>15,00-17,00</v>
      </c>
      <c r="BC94" s="58">
        <f t="shared" si="91"/>
        <v>6</v>
      </c>
      <c r="BD94" s="117">
        <f t="shared" si="140"/>
        <v>42</v>
      </c>
      <c r="BE94" s="117">
        <f>BE92</f>
        <v>37</v>
      </c>
    </row>
    <row r="95" spans="1:57" ht="36.75" customHeight="1" thickBot="1">
      <c r="A95" s="467"/>
      <c r="B95" s="468"/>
      <c r="C95" s="467"/>
      <c r="D95" s="469"/>
      <c r="E95" s="459"/>
      <c r="F95" s="459"/>
      <c r="G95" s="460" t="s">
        <v>7</v>
      </c>
      <c r="H95" s="460" t="s">
        <v>26</v>
      </c>
      <c r="I95" s="460" t="s">
        <v>8</v>
      </c>
      <c r="J95" s="460" t="s">
        <v>62</v>
      </c>
      <c r="K95" s="460" t="s">
        <v>7</v>
      </c>
      <c r="L95" s="462" t="s">
        <v>26</v>
      </c>
      <c r="M95" s="461" t="s">
        <v>8</v>
      </c>
      <c r="N95" s="462" t="s">
        <v>62</v>
      </c>
      <c r="O95" s="454"/>
      <c r="P95" s="455"/>
      <c r="Q95" s="455"/>
      <c r="R95" s="457"/>
      <c r="S95" s="432" t="s">
        <v>7</v>
      </c>
      <c r="T95" s="432" t="s">
        <v>26</v>
      </c>
      <c r="U95" s="432" t="s">
        <v>8</v>
      </c>
      <c r="V95" s="432" t="s">
        <v>62</v>
      </c>
      <c r="W95" s="432" t="s">
        <v>7</v>
      </c>
      <c r="X95" s="432" t="s">
        <v>26</v>
      </c>
      <c r="Y95" s="456" t="s">
        <v>63</v>
      </c>
      <c r="Z95" s="434" t="s">
        <v>62</v>
      </c>
      <c r="AA95" s="433"/>
      <c r="AB95" s="442"/>
      <c r="AC95" s="442"/>
      <c r="AD95" s="457"/>
      <c r="AE95" s="444" t="s">
        <v>7</v>
      </c>
      <c r="AF95" s="444" t="s">
        <v>26</v>
      </c>
      <c r="AG95" s="444" t="s">
        <v>8</v>
      </c>
      <c r="AH95" s="444" t="s">
        <v>62</v>
      </c>
      <c r="AI95" s="444" t="s">
        <v>7</v>
      </c>
      <c r="AJ95" s="450" t="s">
        <v>26</v>
      </c>
      <c r="AK95" s="451" t="s">
        <v>8</v>
      </c>
      <c r="AL95" s="450" t="s">
        <v>62</v>
      </c>
      <c r="AM95" s="445"/>
      <c r="AN95" s="446"/>
      <c r="AO95" s="446"/>
      <c r="AP95" s="443"/>
      <c r="AQ95" s="159">
        <f>E102</f>
        <v>1</v>
      </c>
      <c r="AR95" s="114">
        <f>F102</f>
        <v>1</v>
      </c>
      <c r="AS95" s="20">
        <v>42</v>
      </c>
      <c r="AT95" s="16">
        <v>35</v>
      </c>
      <c r="AU95" s="21" t="str">
        <f>TEXT(G102,"ДДДДДДД")</f>
        <v>среда</v>
      </c>
      <c r="AV95" s="21" t="str">
        <f>TEXT(S102,"ДДДДДДД")</f>
        <v>среда</v>
      </c>
      <c r="AW95" s="21" t="str">
        <f>TEXT(AE102,"ДДДДДДД")</f>
        <v>среда</v>
      </c>
      <c r="AX95" s="22">
        <v>3</v>
      </c>
      <c r="AY95" s="40" t="str">
        <f t="shared" si="126"/>
        <v>5-6</v>
      </c>
      <c r="AZ95" s="52">
        <f t="shared" si="139"/>
        <v>103</v>
      </c>
      <c r="BA95" s="52" t="str">
        <f t="shared" si="139"/>
        <v>107,111</v>
      </c>
      <c r="BB95" s="52" t="str">
        <f t="shared" si="139"/>
        <v>15,00-17,00</v>
      </c>
      <c r="BC95" s="58">
        <f t="shared" si="91"/>
        <v>6</v>
      </c>
      <c r="BD95" s="117">
        <f t="shared" si="140"/>
        <v>42</v>
      </c>
      <c r="BE95" s="117">
        <f>BE93</f>
        <v>39</v>
      </c>
    </row>
    <row r="96" spans="1:57" ht="41.25" customHeight="1" thickBot="1">
      <c r="A96" s="467"/>
      <c r="B96" s="468"/>
      <c r="C96" s="467"/>
      <c r="D96" s="469"/>
      <c r="E96" s="459"/>
      <c r="F96" s="459"/>
      <c r="G96" s="460"/>
      <c r="H96" s="460"/>
      <c r="I96" s="460"/>
      <c r="J96" s="460"/>
      <c r="K96" s="460"/>
      <c r="L96" s="462"/>
      <c r="M96" s="461"/>
      <c r="N96" s="462"/>
      <c r="O96" s="454"/>
      <c r="P96" s="455"/>
      <c r="Q96" s="455"/>
      <c r="R96" s="457"/>
      <c r="S96" s="432"/>
      <c r="T96" s="432"/>
      <c r="U96" s="432"/>
      <c r="V96" s="432"/>
      <c r="W96" s="432"/>
      <c r="X96" s="432"/>
      <c r="Y96" s="456"/>
      <c r="Z96" s="434"/>
      <c r="AA96" s="433"/>
      <c r="AB96" s="442"/>
      <c r="AC96" s="442"/>
      <c r="AD96" s="457"/>
      <c r="AE96" s="444"/>
      <c r="AF96" s="444"/>
      <c r="AG96" s="444"/>
      <c r="AH96" s="444"/>
      <c r="AI96" s="444"/>
      <c r="AJ96" s="450"/>
      <c r="AK96" s="451"/>
      <c r="AL96" s="450"/>
      <c r="AM96" s="445"/>
      <c r="AN96" s="446"/>
      <c r="AO96" s="446"/>
      <c r="AP96" s="443"/>
      <c r="AQ96" s="159">
        <f>E103</f>
        <v>1</v>
      </c>
      <c r="AR96" s="114">
        <f>F103</f>
        <v>1</v>
      </c>
      <c r="AS96" s="20">
        <v>42</v>
      </c>
      <c r="AT96" s="16">
        <v>35</v>
      </c>
      <c r="AU96" s="21" t="str">
        <f>TEXT(G103,"ДДДДДДД")</f>
        <v>пятница</v>
      </c>
      <c r="AV96" s="21" t="str">
        <f>TEXT(S103,"ДДДДДДД")</f>
        <v>пятница</v>
      </c>
      <c r="AW96" s="21" t="str">
        <f>TEXT(AE103,"ДДДДДДД")</f>
        <v>пятница</v>
      </c>
      <c r="AX96" s="22">
        <v>3</v>
      </c>
      <c r="AY96" s="40" t="str">
        <f t="shared" si="126"/>
        <v>5-6</v>
      </c>
      <c r="AZ96" s="52">
        <f t="shared" si="139"/>
        <v>103</v>
      </c>
      <c r="BA96" s="52" t="str">
        <f t="shared" si="139"/>
        <v>107,111</v>
      </c>
      <c r="BB96" s="52" t="str">
        <f t="shared" si="139"/>
        <v>15,00-17,00</v>
      </c>
      <c r="BC96" s="58">
        <f t="shared" si="91"/>
        <v>6</v>
      </c>
      <c r="BD96" s="117">
        <f t="shared" si="140"/>
        <v>42</v>
      </c>
      <c r="BE96" s="117">
        <f>BE94</f>
        <v>37</v>
      </c>
    </row>
    <row r="97" spans="1:57" ht="31.5" customHeight="1" thickBot="1">
      <c r="A97" s="163">
        <v>1</v>
      </c>
      <c r="B97" s="231" t="s">
        <v>103</v>
      </c>
      <c r="C97" s="250" t="s">
        <v>14</v>
      </c>
      <c r="D97" s="167" t="s">
        <v>74</v>
      </c>
      <c r="E97" s="9">
        <v>1</v>
      </c>
      <c r="F97" s="133">
        <v>1</v>
      </c>
      <c r="G97" s="152">
        <v>44476</v>
      </c>
      <c r="H97" s="136" t="s">
        <v>54</v>
      </c>
      <c r="I97" s="82">
        <v>212</v>
      </c>
      <c r="J97" s="82">
        <f aca="true" t="shared" si="141" ref="J97:J108">$AU$6</f>
        <v>6</v>
      </c>
      <c r="K97" s="80">
        <v>44470</v>
      </c>
      <c r="L97" s="162" t="s">
        <v>54</v>
      </c>
      <c r="M97" s="82">
        <v>210</v>
      </c>
      <c r="N97" s="82">
        <f aca="true" t="shared" si="142" ref="N97:N108">$AU$6</f>
        <v>6</v>
      </c>
      <c r="O97" s="84">
        <f aca="true" t="shared" si="143" ref="O97:O108">$AV$6</f>
        <v>8</v>
      </c>
      <c r="P97" s="84">
        <f aca="true" t="shared" si="144" ref="P97:P108">$AW$6</f>
        <v>3</v>
      </c>
      <c r="Q97" s="85">
        <f aca="true" t="shared" si="145" ref="Q97:Q103">SUM(N97:P97)+J97</f>
        <v>23</v>
      </c>
      <c r="R97" s="9"/>
      <c r="S97" s="278">
        <f>G97+AS92</f>
        <v>44518</v>
      </c>
      <c r="T97" s="277" t="str">
        <f aca="true" t="shared" si="146" ref="T97:T103">H97</f>
        <v> 3-4</v>
      </c>
      <c r="U97" s="277">
        <f aca="true" t="shared" si="147" ref="U97:U103">I97</f>
        <v>212</v>
      </c>
      <c r="V97" s="277">
        <f aca="true" t="shared" si="148" ref="V97:V103">J97</f>
        <v>6</v>
      </c>
      <c r="W97" s="278">
        <f>K97+BD92</f>
        <v>44512</v>
      </c>
      <c r="X97" s="277" t="str">
        <f aca="true" t="shared" si="149" ref="X97:X103">L97</f>
        <v> 3-4</v>
      </c>
      <c r="Y97" s="333">
        <f aca="true" t="shared" si="150" ref="Y97:Y103">M97</f>
        <v>210</v>
      </c>
      <c r="Z97" s="334">
        <f aca="true" t="shared" si="151" ref="Z97:Z103">N97</f>
        <v>6</v>
      </c>
      <c r="AA97" s="95">
        <f aca="true" t="shared" si="152" ref="AA97:AA108">$AV$6</f>
        <v>8</v>
      </c>
      <c r="AB97" s="95">
        <f aca="true" t="shared" si="153" ref="AB97:AB108">$AW$6</f>
        <v>3</v>
      </c>
      <c r="AC97" s="96">
        <f aca="true" t="shared" si="154" ref="AC97:AC103">SUM(Z97:AB97)+V97</f>
        <v>23</v>
      </c>
      <c r="AD97" s="10"/>
      <c r="AE97" s="283">
        <v>44553</v>
      </c>
      <c r="AF97" s="284" t="str">
        <f aca="true" t="shared" si="155" ref="AF97:AF103">H97</f>
        <v> 3-4</v>
      </c>
      <c r="AG97" s="70">
        <f aca="true" t="shared" si="156" ref="AG97:AG103">I97</f>
        <v>212</v>
      </c>
      <c r="AH97" s="70">
        <f aca="true" t="shared" si="157" ref="AH97:AH103">J97</f>
        <v>6</v>
      </c>
      <c r="AI97" s="283">
        <v>44189</v>
      </c>
      <c r="AJ97" s="70" t="str">
        <f aca="true" t="shared" si="158" ref="AJ97:AJ103">X97</f>
        <v> 3-4</v>
      </c>
      <c r="AK97" s="259">
        <v>210</v>
      </c>
      <c r="AL97" s="90">
        <f aca="true" t="shared" si="159" ref="AL97:AL103">Z97</f>
        <v>6</v>
      </c>
      <c r="AM97" s="72">
        <f aca="true" t="shared" si="160" ref="AM97:AM108">$AV$6</f>
        <v>8</v>
      </c>
      <c r="AN97" s="72">
        <f aca="true" t="shared" si="161" ref="AN97:AN108">$AW$6+1</f>
        <v>4</v>
      </c>
      <c r="AO97" s="73">
        <f aca="true" t="shared" si="162" ref="AO97:AO103">SUM(AL97:AN97)+AH97</f>
        <v>24</v>
      </c>
      <c r="AP97" s="208">
        <f aca="true" t="shared" si="163" ref="AP97:AP103">AO97+AC97+Q97</f>
        <v>70</v>
      </c>
      <c r="AQ97" s="160" t="e">
        <f>#REF!</f>
        <v>#REF!</v>
      </c>
      <c r="AR97" s="114" t="e">
        <f>#REF!</f>
        <v>#REF!</v>
      </c>
      <c r="AS97" s="20">
        <v>42</v>
      </c>
      <c r="AT97" s="16">
        <v>35</v>
      </c>
      <c r="AU97" s="23" t="e">
        <f>TEXT(#REF!,"ДДДДДДД")</f>
        <v>#REF!</v>
      </c>
      <c r="AV97" s="23" t="e">
        <f>TEXT(#REF!,"ДДДДДДД")</f>
        <v>#REF!</v>
      </c>
      <c r="AW97" s="23" t="e">
        <f>TEXT(#REF!,"ДДДДДДД")</f>
        <v>#REF!</v>
      </c>
      <c r="AX97" s="24">
        <v>3</v>
      </c>
      <c r="AY97" s="49" t="str">
        <f t="shared" si="126"/>
        <v>5-6</v>
      </c>
      <c r="AZ97" s="113">
        <f t="shared" si="139"/>
        <v>103</v>
      </c>
      <c r="BA97" s="113" t="str">
        <f t="shared" si="139"/>
        <v>107,111</v>
      </c>
      <c r="BB97" s="113" t="str">
        <f t="shared" si="139"/>
        <v>15,00-17,00</v>
      </c>
      <c r="BC97" s="109">
        <f t="shared" si="91"/>
        <v>6</v>
      </c>
      <c r="BD97" s="117">
        <f t="shared" si="140"/>
        <v>42</v>
      </c>
      <c r="BE97" s="117">
        <f>BE95</f>
        <v>39</v>
      </c>
    </row>
    <row r="98" spans="1:57" s="14" customFormat="1" ht="41.25" customHeight="1" thickBot="1">
      <c r="A98" s="163">
        <v>2</v>
      </c>
      <c r="B98" s="232" t="s">
        <v>102</v>
      </c>
      <c r="C98" s="250" t="s">
        <v>13</v>
      </c>
      <c r="D98" s="167" t="s">
        <v>85</v>
      </c>
      <c r="E98" s="8">
        <v>1</v>
      </c>
      <c r="F98" s="270">
        <v>1</v>
      </c>
      <c r="G98" s="152">
        <v>44476</v>
      </c>
      <c r="H98" s="275" t="s">
        <v>52</v>
      </c>
      <c r="I98" s="89">
        <v>212</v>
      </c>
      <c r="J98" s="89">
        <f t="shared" si="141"/>
        <v>6</v>
      </c>
      <c r="K98" s="80">
        <v>44470</v>
      </c>
      <c r="L98" s="228" t="s">
        <v>52</v>
      </c>
      <c r="M98" s="89">
        <v>505</v>
      </c>
      <c r="N98" s="89">
        <f t="shared" si="142"/>
        <v>6</v>
      </c>
      <c r="O98" s="106">
        <f t="shared" si="143"/>
        <v>8</v>
      </c>
      <c r="P98" s="106">
        <f t="shared" si="144"/>
        <v>3</v>
      </c>
      <c r="Q98" s="216">
        <f t="shared" si="145"/>
        <v>23</v>
      </c>
      <c r="R98" s="8"/>
      <c r="S98" s="281">
        <f>G98+AS93</f>
        <v>44518</v>
      </c>
      <c r="T98" s="335" t="str">
        <f t="shared" si="146"/>
        <v> 1-2</v>
      </c>
      <c r="U98" s="335">
        <f t="shared" si="147"/>
        <v>212</v>
      </c>
      <c r="V98" s="335">
        <f t="shared" si="148"/>
        <v>6</v>
      </c>
      <c r="W98" s="281">
        <f>K98+BD93</f>
        <v>44512</v>
      </c>
      <c r="X98" s="335" t="str">
        <f t="shared" si="149"/>
        <v> 1-2</v>
      </c>
      <c r="Y98" s="336">
        <f t="shared" si="150"/>
        <v>505</v>
      </c>
      <c r="Z98" s="337">
        <f t="shared" si="151"/>
        <v>6</v>
      </c>
      <c r="AA98" s="218">
        <f t="shared" si="152"/>
        <v>8</v>
      </c>
      <c r="AB98" s="218">
        <f t="shared" si="153"/>
        <v>3</v>
      </c>
      <c r="AC98" s="219">
        <f t="shared" si="154"/>
        <v>23</v>
      </c>
      <c r="AD98" s="220"/>
      <c r="AE98" s="107">
        <v>44553</v>
      </c>
      <c r="AF98" s="79" t="str">
        <f t="shared" si="155"/>
        <v> 1-2</v>
      </c>
      <c r="AG98" s="79">
        <f t="shared" si="156"/>
        <v>212</v>
      </c>
      <c r="AH98" s="79">
        <f t="shared" si="157"/>
        <v>6</v>
      </c>
      <c r="AI98" s="107">
        <v>44189</v>
      </c>
      <c r="AJ98" s="79" t="str">
        <f t="shared" si="158"/>
        <v> 1-2</v>
      </c>
      <c r="AK98" s="261">
        <v>505</v>
      </c>
      <c r="AL98" s="221">
        <f t="shared" si="159"/>
        <v>6</v>
      </c>
      <c r="AM98" s="222">
        <f t="shared" si="160"/>
        <v>8</v>
      </c>
      <c r="AN98" s="222">
        <f t="shared" si="161"/>
        <v>4</v>
      </c>
      <c r="AO98" s="223">
        <f t="shared" si="162"/>
        <v>24</v>
      </c>
      <c r="AP98" s="224">
        <f t="shared" si="163"/>
        <v>70</v>
      </c>
      <c r="AQ98" s="161" t="e">
        <f>#REF!</f>
        <v>#REF!</v>
      </c>
      <c r="AR98" s="114" t="e">
        <f>#REF!</f>
        <v>#REF!</v>
      </c>
      <c r="AS98" s="20">
        <v>42</v>
      </c>
      <c r="AT98" s="16">
        <v>35</v>
      </c>
      <c r="AU98" s="27" t="e">
        <f>TEXT(#REF!,"ДДДДДДД")</f>
        <v>#REF!</v>
      </c>
      <c r="AV98" s="27" t="e">
        <f>TEXT(#REF!,"ДДДДДДД")</f>
        <v>#REF!</v>
      </c>
      <c r="AW98" s="27" t="e">
        <f>TEXT(#REF!,"ДДДДДДД")</f>
        <v>#REF!</v>
      </c>
      <c r="AX98" s="28">
        <v>2</v>
      </c>
      <c r="AY98" s="46" t="str">
        <f t="shared" si="126"/>
        <v>9-10</v>
      </c>
      <c r="AZ98" s="63">
        <f t="shared" si="139"/>
        <v>103</v>
      </c>
      <c r="BA98" s="63" t="str">
        <f t="shared" si="139"/>
        <v>107,111</v>
      </c>
      <c r="BB98" s="63" t="str">
        <f t="shared" si="139"/>
        <v>15,00-17,00</v>
      </c>
      <c r="BC98" s="65">
        <f t="shared" si="91"/>
        <v>6</v>
      </c>
      <c r="BD98" s="117">
        <f t="shared" si="140"/>
        <v>42</v>
      </c>
      <c r="BE98" s="117">
        <f>BE96</f>
        <v>37</v>
      </c>
    </row>
    <row r="99" spans="1:57" s="3" customFormat="1" ht="88.5" customHeight="1" thickBot="1">
      <c r="A99" s="163">
        <v>3</v>
      </c>
      <c r="B99" s="269" t="s">
        <v>93</v>
      </c>
      <c r="C99" s="271" t="s">
        <v>94</v>
      </c>
      <c r="D99" s="330" t="s">
        <v>175</v>
      </c>
      <c r="E99" s="171">
        <v>1</v>
      </c>
      <c r="F99" s="58">
        <v>1</v>
      </c>
      <c r="G99" s="529" t="s">
        <v>176</v>
      </c>
      <c r="H99" s="530"/>
      <c r="I99" s="530"/>
      <c r="J99" s="530"/>
      <c r="K99" s="530"/>
      <c r="L99" s="530"/>
      <c r="M99" s="530"/>
      <c r="N99" s="531"/>
      <c r="O99" s="83">
        <v>20</v>
      </c>
      <c r="P99" s="83">
        <f t="shared" si="144"/>
        <v>3</v>
      </c>
      <c r="Q99" s="108">
        <f t="shared" si="145"/>
        <v>23</v>
      </c>
      <c r="R99" s="6"/>
      <c r="S99" s="532" t="s">
        <v>179</v>
      </c>
      <c r="T99" s="533"/>
      <c r="U99" s="533"/>
      <c r="V99" s="533"/>
      <c r="W99" s="533"/>
      <c r="X99" s="533"/>
      <c r="Y99" s="533"/>
      <c r="Z99" s="534"/>
      <c r="AA99" s="154">
        <v>20</v>
      </c>
      <c r="AB99" s="154">
        <f t="shared" si="153"/>
        <v>3</v>
      </c>
      <c r="AC99" s="155">
        <f t="shared" si="154"/>
        <v>23</v>
      </c>
      <c r="AD99" s="156"/>
      <c r="AE99" s="535" t="s">
        <v>177</v>
      </c>
      <c r="AF99" s="536"/>
      <c r="AG99" s="536"/>
      <c r="AH99" s="536"/>
      <c r="AI99" s="536"/>
      <c r="AJ99" s="536"/>
      <c r="AK99" s="536"/>
      <c r="AL99" s="537"/>
      <c r="AM99" s="71">
        <v>20</v>
      </c>
      <c r="AN99" s="71">
        <f t="shared" si="161"/>
        <v>4</v>
      </c>
      <c r="AO99" s="105">
        <f t="shared" si="162"/>
        <v>24</v>
      </c>
      <c r="AP99" s="210">
        <f t="shared" si="163"/>
        <v>70</v>
      </c>
      <c r="AQ99" s="160"/>
      <c r="AR99" s="114"/>
      <c r="AS99" s="20"/>
      <c r="AT99" s="16"/>
      <c r="AU99" s="266"/>
      <c r="AV99" s="266"/>
      <c r="AW99" s="266"/>
      <c r="AX99" s="267"/>
      <c r="AY99" s="50"/>
      <c r="AZ99" s="122"/>
      <c r="BA99" s="122"/>
      <c r="BB99" s="122"/>
      <c r="BC99" s="268"/>
      <c r="BD99" s="117"/>
      <c r="BE99" s="117"/>
    </row>
    <row r="100" spans="1:57" ht="36.75" customHeight="1" thickBot="1">
      <c r="A100" s="163">
        <v>4</v>
      </c>
      <c r="B100" s="232" t="s">
        <v>132</v>
      </c>
      <c r="C100" s="234" t="s">
        <v>128</v>
      </c>
      <c r="D100" s="167" t="s">
        <v>105</v>
      </c>
      <c r="E100" s="6">
        <v>1</v>
      </c>
      <c r="F100" s="6">
        <v>1</v>
      </c>
      <c r="G100" s="152">
        <v>44475</v>
      </c>
      <c r="H100" s="136" t="s">
        <v>52</v>
      </c>
      <c r="I100" s="81">
        <v>311</v>
      </c>
      <c r="J100" s="81">
        <f t="shared" si="141"/>
        <v>6</v>
      </c>
      <c r="K100" s="152">
        <v>44477</v>
      </c>
      <c r="L100" s="136" t="s">
        <v>52</v>
      </c>
      <c r="M100" s="81">
        <v>310</v>
      </c>
      <c r="N100" s="81">
        <f t="shared" si="142"/>
        <v>6</v>
      </c>
      <c r="O100" s="83">
        <f t="shared" si="143"/>
        <v>8</v>
      </c>
      <c r="P100" s="83">
        <f t="shared" si="144"/>
        <v>3</v>
      </c>
      <c r="Q100" s="108">
        <f t="shared" si="145"/>
        <v>23</v>
      </c>
      <c r="R100" s="6"/>
      <c r="S100" s="94">
        <v>44517</v>
      </c>
      <c r="T100" s="264" t="str">
        <f t="shared" si="146"/>
        <v> 1-2</v>
      </c>
      <c r="U100" s="264">
        <f t="shared" si="147"/>
        <v>311</v>
      </c>
      <c r="V100" s="264">
        <f t="shared" si="148"/>
        <v>6</v>
      </c>
      <c r="W100" s="204">
        <v>44511</v>
      </c>
      <c r="X100" s="264" t="str">
        <f t="shared" si="149"/>
        <v> 1-2</v>
      </c>
      <c r="Y100" s="338">
        <f t="shared" si="150"/>
        <v>310</v>
      </c>
      <c r="Z100" s="339">
        <f t="shared" si="151"/>
        <v>6</v>
      </c>
      <c r="AA100" s="154">
        <f t="shared" si="152"/>
        <v>8</v>
      </c>
      <c r="AB100" s="154">
        <f t="shared" si="153"/>
        <v>3</v>
      </c>
      <c r="AC100" s="155">
        <f t="shared" si="154"/>
        <v>23</v>
      </c>
      <c r="AD100" s="156"/>
      <c r="AE100" s="273">
        <v>44552</v>
      </c>
      <c r="AF100" s="263" t="str">
        <f t="shared" si="155"/>
        <v> 1-2</v>
      </c>
      <c r="AG100" s="69">
        <f t="shared" si="156"/>
        <v>311</v>
      </c>
      <c r="AH100" s="69">
        <f t="shared" si="157"/>
        <v>6</v>
      </c>
      <c r="AI100" s="273">
        <v>44553</v>
      </c>
      <c r="AJ100" s="263" t="str">
        <f t="shared" si="158"/>
        <v> 1-2</v>
      </c>
      <c r="AK100" s="260">
        <v>310</v>
      </c>
      <c r="AL100" s="157">
        <f t="shared" si="159"/>
        <v>6</v>
      </c>
      <c r="AM100" s="71">
        <f t="shared" si="160"/>
        <v>8</v>
      </c>
      <c r="AN100" s="71">
        <f t="shared" si="161"/>
        <v>4</v>
      </c>
      <c r="AO100" s="105">
        <f t="shared" si="162"/>
        <v>24</v>
      </c>
      <c r="AP100" s="210">
        <f t="shared" si="163"/>
        <v>70</v>
      </c>
      <c r="AQ100" s="159" t="e">
        <f>#REF!</f>
        <v>#REF!</v>
      </c>
      <c r="AR100" s="114" t="e">
        <f>#REF!</f>
        <v>#REF!</v>
      </c>
      <c r="AS100" s="20">
        <v>42</v>
      </c>
      <c r="AT100" s="16">
        <v>35</v>
      </c>
      <c r="AU100" s="29" t="e">
        <f>TEXT(#REF!,"ДДДДДДД")</f>
        <v>#REF!</v>
      </c>
      <c r="AV100" s="29" t="e">
        <f>TEXT(#REF!,"ДДДДДДД")</f>
        <v>#REF!</v>
      </c>
      <c r="AW100" s="29" t="e">
        <f>TEXT(#REF!,"ДДДДДДД")</f>
        <v>#REF!</v>
      </c>
      <c r="AX100" s="30">
        <v>3</v>
      </c>
      <c r="AY100" s="38" t="str">
        <f t="shared" si="126"/>
        <v>5-6</v>
      </c>
      <c r="AZ100" s="126">
        <v>102</v>
      </c>
      <c r="BA100" s="64" t="s">
        <v>36</v>
      </c>
      <c r="BB100" s="62" t="s">
        <v>44</v>
      </c>
      <c r="BC100" s="110">
        <f t="shared" si="91"/>
        <v>6</v>
      </c>
      <c r="BD100" s="119">
        <v>44</v>
      </c>
      <c r="BE100" s="117">
        <v>35</v>
      </c>
    </row>
    <row r="101" spans="1:57" ht="36.75" customHeight="1" thickBot="1">
      <c r="A101" s="163">
        <v>5</v>
      </c>
      <c r="B101" s="232" t="s">
        <v>106</v>
      </c>
      <c r="C101" s="234" t="s">
        <v>13</v>
      </c>
      <c r="D101" s="340" t="s">
        <v>107</v>
      </c>
      <c r="E101" s="6">
        <v>1</v>
      </c>
      <c r="F101" s="6">
        <v>1.2</v>
      </c>
      <c r="G101" s="152">
        <v>44477</v>
      </c>
      <c r="H101" s="136" t="s">
        <v>54</v>
      </c>
      <c r="I101" s="81">
        <v>201</v>
      </c>
      <c r="J101" s="81">
        <f t="shared" si="141"/>
        <v>6</v>
      </c>
      <c r="K101" s="152">
        <v>44480</v>
      </c>
      <c r="L101" s="136" t="s">
        <v>53</v>
      </c>
      <c r="M101" s="81">
        <v>211</v>
      </c>
      <c r="N101" s="81">
        <f t="shared" si="142"/>
        <v>6</v>
      </c>
      <c r="O101" s="83">
        <f t="shared" si="143"/>
        <v>8</v>
      </c>
      <c r="P101" s="83">
        <f t="shared" si="144"/>
        <v>3</v>
      </c>
      <c r="Q101" s="108">
        <f>SUM(N101:P101)+J101</f>
        <v>23</v>
      </c>
      <c r="R101" s="6"/>
      <c r="S101" s="204">
        <f>G101+AS94</f>
        <v>44519</v>
      </c>
      <c r="T101" s="264" t="str">
        <f>H101</f>
        <v> 3-4</v>
      </c>
      <c r="U101" s="264">
        <f>I101</f>
        <v>201</v>
      </c>
      <c r="V101" s="264">
        <f>J101</f>
        <v>6</v>
      </c>
      <c r="W101" s="204">
        <v>44511</v>
      </c>
      <c r="X101" s="264" t="str">
        <f>L101</f>
        <v> 5-6</v>
      </c>
      <c r="Y101" s="338">
        <f>M101</f>
        <v>211</v>
      </c>
      <c r="Z101" s="339">
        <f>N101</f>
        <v>6</v>
      </c>
      <c r="AA101" s="154">
        <f t="shared" si="152"/>
        <v>8</v>
      </c>
      <c r="AB101" s="154">
        <f t="shared" si="153"/>
        <v>3</v>
      </c>
      <c r="AC101" s="155">
        <f>SUM(Z101:AB101)+V101</f>
        <v>23</v>
      </c>
      <c r="AD101" s="156"/>
      <c r="AE101" s="273">
        <v>44554</v>
      </c>
      <c r="AF101" s="69" t="str">
        <f>H101</f>
        <v> 3-4</v>
      </c>
      <c r="AG101" s="69">
        <f>I101</f>
        <v>201</v>
      </c>
      <c r="AH101" s="69">
        <f>J101</f>
        <v>6</v>
      </c>
      <c r="AI101" s="273">
        <v>44553</v>
      </c>
      <c r="AJ101" s="263" t="str">
        <f>X101</f>
        <v> 5-6</v>
      </c>
      <c r="AK101" s="260">
        <v>211</v>
      </c>
      <c r="AL101" s="157">
        <f>Z101</f>
        <v>6</v>
      </c>
      <c r="AM101" s="71">
        <f t="shared" si="160"/>
        <v>8</v>
      </c>
      <c r="AN101" s="71">
        <f t="shared" si="161"/>
        <v>4</v>
      </c>
      <c r="AO101" s="105">
        <f>SUM(AL101:AN101)+AH101</f>
        <v>24</v>
      </c>
      <c r="AP101" s="210">
        <f>AO101+AC101+Q101</f>
        <v>70</v>
      </c>
      <c r="AQ101" s="159"/>
      <c r="AR101" s="114"/>
      <c r="AS101" s="20"/>
      <c r="AT101" s="16"/>
      <c r="AU101" s="29"/>
      <c r="AV101" s="29"/>
      <c r="AW101" s="29"/>
      <c r="AX101" s="30"/>
      <c r="AY101" s="38"/>
      <c r="AZ101" s="126"/>
      <c r="BA101" s="64"/>
      <c r="BB101" s="62"/>
      <c r="BC101" s="110"/>
      <c r="BD101" s="119"/>
      <c r="BE101" s="117"/>
    </row>
    <row r="102" spans="1:57" s="14" customFormat="1" ht="39.75" customHeight="1" thickBot="1">
      <c r="A102" s="163">
        <v>6</v>
      </c>
      <c r="B102" s="230" t="s">
        <v>104</v>
      </c>
      <c r="C102" s="234" t="s">
        <v>13</v>
      </c>
      <c r="D102" s="167" t="s">
        <v>105</v>
      </c>
      <c r="E102" s="6">
        <v>1</v>
      </c>
      <c r="F102" s="6">
        <v>1</v>
      </c>
      <c r="G102" s="152">
        <v>44475</v>
      </c>
      <c r="H102" s="136" t="s">
        <v>54</v>
      </c>
      <c r="I102" s="81">
        <v>201</v>
      </c>
      <c r="J102" s="81">
        <f t="shared" si="141"/>
        <v>6</v>
      </c>
      <c r="K102" s="152">
        <v>44477</v>
      </c>
      <c r="L102" s="136" t="s">
        <v>54</v>
      </c>
      <c r="M102" s="81">
        <v>302</v>
      </c>
      <c r="N102" s="81">
        <f t="shared" si="142"/>
        <v>6</v>
      </c>
      <c r="O102" s="83">
        <f t="shared" si="143"/>
        <v>8</v>
      </c>
      <c r="P102" s="83">
        <f t="shared" si="144"/>
        <v>3</v>
      </c>
      <c r="Q102" s="108">
        <f t="shared" si="145"/>
        <v>23</v>
      </c>
      <c r="R102" s="6"/>
      <c r="S102" s="94">
        <v>44517</v>
      </c>
      <c r="T102" s="264" t="str">
        <f t="shared" si="146"/>
        <v> 3-4</v>
      </c>
      <c r="U102" s="264">
        <f t="shared" si="147"/>
        <v>201</v>
      </c>
      <c r="V102" s="264">
        <f t="shared" si="148"/>
        <v>6</v>
      </c>
      <c r="W102" s="204">
        <v>44511</v>
      </c>
      <c r="X102" s="264" t="str">
        <f t="shared" si="149"/>
        <v> 3-4</v>
      </c>
      <c r="Y102" s="338">
        <f t="shared" si="150"/>
        <v>302</v>
      </c>
      <c r="Z102" s="339">
        <f t="shared" si="151"/>
        <v>6</v>
      </c>
      <c r="AA102" s="154">
        <f t="shared" si="152"/>
        <v>8</v>
      </c>
      <c r="AB102" s="154">
        <f t="shared" si="153"/>
        <v>3</v>
      </c>
      <c r="AC102" s="155">
        <f t="shared" si="154"/>
        <v>23</v>
      </c>
      <c r="AD102" s="156"/>
      <c r="AE102" s="273">
        <v>44552</v>
      </c>
      <c r="AF102" s="69" t="str">
        <f t="shared" si="155"/>
        <v> 3-4</v>
      </c>
      <c r="AG102" s="69">
        <f t="shared" si="156"/>
        <v>201</v>
      </c>
      <c r="AH102" s="69">
        <f t="shared" si="157"/>
        <v>6</v>
      </c>
      <c r="AI102" s="273">
        <v>44553</v>
      </c>
      <c r="AJ102" s="69" t="str">
        <f t="shared" si="158"/>
        <v> 3-4</v>
      </c>
      <c r="AK102" s="260">
        <v>302</v>
      </c>
      <c r="AL102" s="157">
        <f t="shared" si="159"/>
        <v>6</v>
      </c>
      <c r="AM102" s="71">
        <f t="shared" si="160"/>
        <v>8</v>
      </c>
      <c r="AN102" s="71">
        <f t="shared" si="161"/>
        <v>4</v>
      </c>
      <c r="AO102" s="105">
        <f t="shared" si="162"/>
        <v>24</v>
      </c>
      <c r="AP102" s="210">
        <f t="shared" si="163"/>
        <v>70</v>
      </c>
      <c r="AQ102" s="159" t="e">
        <f>#REF!</f>
        <v>#REF!</v>
      </c>
      <c r="AR102" s="114" t="e">
        <f>#REF!</f>
        <v>#REF!</v>
      </c>
      <c r="AS102" s="20">
        <v>42</v>
      </c>
      <c r="AT102" s="16">
        <v>35</v>
      </c>
      <c r="AU102" s="29" t="e">
        <f>TEXT(#REF!,"ДДДДДДД")</f>
        <v>#REF!</v>
      </c>
      <c r="AV102" s="29" t="e">
        <f>TEXT(#REF!,"ДДДДДДД")</f>
        <v>#REF!</v>
      </c>
      <c r="AW102" s="29" t="e">
        <f>TEXT(#REF!,"ДДДДДДД")</f>
        <v>#REF!</v>
      </c>
      <c r="AX102" s="30">
        <v>3</v>
      </c>
      <c r="AY102" s="38" t="str">
        <f t="shared" si="126"/>
        <v>5-6</v>
      </c>
      <c r="AZ102" s="52">
        <f>AZ100</f>
        <v>102</v>
      </c>
      <c r="BA102" s="52" t="str">
        <f>BA100</f>
        <v>111</v>
      </c>
      <c r="BB102" s="52" t="str">
        <f>BB100</f>
        <v>15,00-17,00</v>
      </c>
      <c r="BC102" s="58">
        <f t="shared" si="91"/>
        <v>6</v>
      </c>
      <c r="BD102" s="117">
        <f>BD100</f>
        <v>44</v>
      </c>
      <c r="BE102" s="117">
        <f>BE100</f>
        <v>35</v>
      </c>
    </row>
    <row r="103" spans="1:57" ht="66" customHeight="1" thickBot="1">
      <c r="A103" s="364">
        <v>7</v>
      </c>
      <c r="B103" s="365" t="s">
        <v>99</v>
      </c>
      <c r="C103" s="236" t="s">
        <v>13</v>
      </c>
      <c r="D103" s="366" t="s">
        <v>182</v>
      </c>
      <c r="E103" s="8">
        <v>1</v>
      </c>
      <c r="F103" s="109">
        <v>1</v>
      </c>
      <c r="G103" s="359">
        <v>44477</v>
      </c>
      <c r="H103" s="228" t="s">
        <v>52</v>
      </c>
      <c r="I103" s="367">
        <v>206</v>
      </c>
      <c r="J103" s="89">
        <f t="shared" si="141"/>
        <v>6</v>
      </c>
      <c r="K103" s="359">
        <v>44480</v>
      </c>
      <c r="L103" s="228" t="s">
        <v>54</v>
      </c>
      <c r="M103" s="89">
        <v>202</v>
      </c>
      <c r="N103" s="89">
        <f t="shared" si="142"/>
        <v>6</v>
      </c>
      <c r="O103" s="106">
        <f t="shared" si="143"/>
        <v>8</v>
      </c>
      <c r="P103" s="106">
        <f t="shared" si="144"/>
        <v>3</v>
      </c>
      <c r="Q103" s="216">
        <f t="shared" si="145"/>
        <v>23</v>
      </c>
      <c r="R103" s="8"/>
      <c r="S103" s="368">
        <f>G103+AS98</f>
        <v>44519</v>
      </c>
      <c r="T103" s="335" t="str">
        <f t="shared" si="146"/>
        <v> 1-2</v>
      </c>
      <c r="U103" s="335">
        <f t="shared" si="147"/>
        <v>206</v>
      </c>
      <c r="V103" s="335">
        <f t="shared" si="148"/>
        <v>6</v>
      </c>
      <c r="W103" s="120">
        <v>44512</v>
      </c>
      <c r="X103" s="335" t="str">
        <f t="shared" si="149"/>
        <v> 3-4</v>
      </c>
      <c r="Y103" s="336">
        <f t="shared" si="150"/>
        <v>202</v>
      </c>
      <c r="Z103" s="337">
        <f t="shared" si="151"/>
        <v>6</v>
      </c>
      <c r="AA103" s="218">
        <f t="shared" si="152"/>
        <v>8</v>
      </c>
      <c r="AB103" s="218">
        <f t="shared" si="153"/>
        <v>3</v>
      </c>
      <c r="AC103" s="219">
        <f t="shared" si="154"/>
        <v>23</v>
      </c>
      <c r="AD103" s="220"/>
      <c r="AE103" s="369">
        <v>44554</v>
      </c>
      <c r="AF103" s="348" t="str">
        <f t="shared" si="155"/>
        <v> 1-2</v>
      </c>
      <c r="AG103" s="79">
        <f t="shared" si="156"/>
        <v>206</v>
      </c>
      <c r="AH103" s="79">
        <f t="shared" si="157"/>
        <v>6</v>
      </c>
      <c r="AI103" s="107">
        <v>44554</v>
      </c>
      <c r="AJ103" s="79" t="str">
        <f t="shared" si="158"/>
        <v> 3-4</v>
      </c>
      <c r="AK103" s="261">
        <v>202</v>
      </c>
      <c r="AL103" s="221">
        <f t="shared" si="159"/>
        <v>6</v>
      </c>
      <c r="AM103" s="222">
        <f t="shared" si="160"/>
        <v>8</v>
      </c>
      <c r="AN103" s="222">
        <f t="shared" si="161"/>
        <v>4</v>
      </c>
      <c r="AO103" s="223">
        <f t="shared" si="162"/>
        <v>24</v>
      </c>
      <c r="AP103" s="224">
        <f t="shared" si="163"/>
        <v>70</v>
      </c>
      <c r="AQ103" s="159" t="e">
        <f>#REF!</f>
        <v>#REF!</v>
      </c>
      <c r="AR103" s="114" t="e">
        <f>#REF!</f>
        <v>#REF!</v>
      </c>
      <c r="AS103" s="20">
        <v>42</v>
      </c>
      <c r="AT103" s="16">
        <v>35</v>
      </c>
      <c r="AU103" s="29" t="e">
        <f>TEXT(#REF!,"ДДДДДДД")</f>
        <v>#REF!</v>
      </c>
      <c r="AV103" s="29" t="e">
        <f>TEXT(#REF!,"ДДДДДДД")</f>
        <v>#REF!</v>
      </c>
      <c r="AW103" s="29" t="e">
        <f>TEXT(#REF!,"ДДДДДДД")</f>
        <v>#REF!</v>
      </c>
      <c r="AX103" s="30">
        <v>3</v>
      </c>
      <c r="AY103" s="38" t="str">
        <f t="shared" si="126"/>
        <v>5-6</v>
      </c>
      <c r="AZ103" s="52">
        <f>AZ102</f>
        <v>102</v>
      </c>
      <c r="BA103" s="52" t="str">
        <f>BA102</f>
        <v>111</v>
      </c>
      <c r="BB103" s="52" t="str">
        <f>BB102</f>
        <v>15,00-17,00</v>
      </c>
      <c r="BC103" s="58">
        <f t="shared" si="91"/>
        <v>6</v>
      </c>
      <c r="BD103" s="117">
        <f>BD102</f>
        <v>44</v>
      </c>
      <c r="BE103" s="117">
        <f>BE102</f>
        <v>35</v>
      </c>
    </row>
    <row r="104" spans="1:57" ht="39.75" customHeight="1" thickBot="1">
      <c r="A104" s="370">
        <v>1</v>
      </c>
      <c r="B104" s="371" t="s">
        <v>133</v>
      </c>
      <c r="C104" s="372" t="s">
        <v>134</v>
      </c>
      <c r="D104" s="184" t="s">
        <v>105</v>
      </c>
      <c r="E104" s="188">
        <v>2</v>
      </c>
      <c r="F104" s="188">
        <v>1</v>
      </c>
      <c r="G104" s="361">
        <v>44473</v>
      </c>
      <c r="H104" s="373" t="s">
        <v>52</v>
      </c>
      <c r="I104" s="185">
        <v>110</v>
      </c>
      <c r="J104" s="185">
        <f t="shared" si="141"/>
        <v>6</v>
      </c>
      <c r="K104" s="349">
        <v>44474</v>
      </c>
      <c r="L104" s="373" t="s">
        <v>53</v>
      </c>
      <c r="M104" s="185">
        <v>309</v>
      </c>
      <c r="N104" s="185">
        <f t="shared" si="142"/>
        <v>6</v>
      </c>
      <c r="O104" s="186">
        <f t="shared" si="143"/>
        <v>8</v>
      </c>
      <c r="P104" s="186">
        <f t="shared" si="144"/>
        <v>3</v>
      </c>
      <c r="Q104" s="187">
        <f>SUM(N104:P104)+J104</f>
        <v>23</v>
      </c>
      <c r="R104" s="188"/>
      <c r="S104" s="374">
        <v>44515</v>
      </c>
      <c r="T104" s="189" t="str">
        <f aca="true" t="shared" si="164" ref="T104:V106">H104</f>
        <v> 1-2</v>
      </c>
      <c r="U104" s="189">
        <f t="shared" si="164"/>
        <v>110</v>
      </c>
      <c r="V104" s="189">
        <f t="shared" si="164"/>
        <v>6</v>
      </c>
      <c r="W104" s="375">
        <v>44512</v>
      </c>
      <c r="X104" s="287" t="str">
        <f aca="true" t="shared" si="165" ref="X104:Z106">L104</f>
        <v> 5-6</v>
      </c>
      <c r="Y104" s="376">
        <f t="shared" si="165"/>
        <v>309</v>
      </c>
      <c r="Z104" s="190">
        <f t="shared" si="165"/>
        <v>6</v>
      </c>
      <c r="AA104" s="191">
        <f t="shared" si="152"/>
        <v>8</v>
      </c>
      <c r="AB104" s="191">
        <f t="shared" si="153"/>
        <v>3</v>
      </c>
      <c r="AC104" s="192">
        <f>SUM(Z104:AB104)+V104</f>
        <v>23</v>
      </c>
      <c r="AD104" s="193"/>
      <c r="AE104" s="377">
        <v>44550</v>
      </c>
      <c r="AF104" s="276" t="str">
        <f aca="true" t="shared" si="166" ref="AF104:AH106">H104</f>
        <v> 1-2</v>
      </c>
      <c r="AG104" s="276">
        <f t="shared" si="166"/>
        <v>110</v>
      </c>
      <c r="AH104" s="276">
        <f t="shared" si="166"/>
        <v>6</v>
      </c>
      <c r="AI104" s="377">
        <v>44557</v>
      </c>
      <c r="AJ104" s="276" t="str">
        <f aca="true" t="shared" si="167" ref="AJ104:AL106">X104</f>
        <v> 5-6</v>
      </c>
      <c r="AK104" s="378">
        <v>309</v>
      </c>
      <c r="AL104" s="379">
        <f t="shared" si="167"/>
        <v>6</v>
      </c>
      <c r="AM104" s="196">
        <f t="shared" si="160"/>
        <v>8</v>
      </c>
      <c r="AN104" s="196">
        <f t="shared" si="161"/>
        <v>4</v>
      </c>
      <c r="AO104" s="197">
        <f>SUM(AL104:AN104)+AH104</f>
        <v>24</v>
      </c>
      <c r="AP104" s="208">
        <f>AO104+AC104+Q104</f>
        <v>70</v>
      </c>
      <c r="AQ104" s="159"/>
      <c r="AR104" s="114"/>
      <c r="AS104" s="20"/>
      <c r="AT104" s="16"/>
      <c r="AU104" s="21"/>
      <c r="AV104" s="21"/>
      <c r="AW104" s="21"/>
      <c r="AX104" s="22"/>
      <c r="AY104" s="40"/>
      <c r="AZ104" s="52"/>
      <c r="BA104" s="52"/>
      <c r="BB104" s="52"/>
      <c r="BC104" s="58"/>
      <c r="BD104" s="117"/>
      <c r="BE104" s="117"/>
    </row>
    <row r="105" spans="1:57" ht="75.75" customHeight="1" thickBot="1">
      <c r="A105" s="327">
        <v>2</v>
      </c>
      <c r="B105" s="328" t="s">
        <v>93</v>
      </c>
      <c r="C105" s="329" t="s">
        <v>94</v>
      </c>
      <c r="D105" s="330" t="s">
        <v>175</v>
      </c>
      <c r="E105" s="331">
        <v>2</v>
      </c>
      <c r="F105" s="332">
        <v>1.2</v>
      </c>
      <c r="G105" s="524" t="s">
        <v>178</v>
      </c>
      <c r="H105" s="525"/>
      <c r="I105" s="525"/>
      <c r="J105" s="525"/>
      <c r="K105" s="525"/>
      <c r="L105" s="525"/>
      <c r="M105" s="525"/>
      <c r="N105" s="525"/>
      <c r="O105" s="307">
        <v>20</v>
      </c>
      <c r="P105" s="307">
        <f t="shared" si="144"/>
        <v>3</v>
      </c>
      <c r="Q105" s="308">
        <f>SUM(N105:P105)+J105</f>
        <v>23</v>
      </c>
      <c r="R105" s="309"/>
      <c r="S105" s="526" t="s">
        <v>180</v>
      </c>
      <c r="T105" s="526"/>
      <c r="U105" s="526"/>
      <c r="V105" s="526"/>
      <c r="W105" s="526"/>
      <c r="X105" s="526"/>
      <c r="Y105" s="526"/>
      <c r="Z105" s="526"/>
      <c r="AA105" s="294">
        <v>20</v>
      </c>
      <c r="AB105" s="294">
        <f t="shared" si="153"/>
        <v>3</v>
      </c>
      <c r="AC105" s="295">
        <f>SUM(Z105:AB105)+V105</f>
        <v>23</v>
      </c>
      <c r="AD105" s="296"/>
      <c r="AE105" s="527" t="s">
        <v>181</v>
      </c>
      <c r="AF105" s="528"/>
      <c r="AG105" s="528"/>
      <c r="AH105" s="528"/>
      <c r="AI105" s="528"/>
      <c r="AJ105" s="528"/>
      <c r="AK105" s="528"/>
      <c r="AL105" s="528"/>
      <c r="AM105" s="312">
        <v>20</v>
      </c>
      <c r="AN105" s="312">
        <f t="shared" si="161"/>
        <v>4</v>
      </c>
      <c r="AO105" s="313">
        <f>SUM(AL105:AN105)+AH105</f>
        <v>24</v>
      </c>
      <c r="AP105" s="314">
        <f>AO105+AC105+Q105</f>
        <v>70</v>
      </c>
      <c r="AQ105" s="159"/>
      <c r="AR105" s="114"/>
      <c r="AS105" s="20"/>
      <c r="AT105" s="16"/>
      <c r="AU105" s="21"/>
      <c r="AV105" s="21"/>
      <c r="AW105" s="21"/>
      <c r="AX105" s="22"/>
      <c r="AY105" s="40"/>
      <c r="AZ105" s="52"/>
      <c r="BA105" s="52"/>
      <c r="BB105" s="52"/>
      <c r="BC105" s="58"/>
      <c r="BD105" s="117"/>
      <c r="BE105" s="117"/>
    </row>
    <row r="106" spans="1:57" ht="76.5" customHeight="1" thickBot="1">
      <c r="A106" s="280">
        <v>3</v>
      </c>
      <c r="B106" s="255" t="s">
        <v>117</v>
      </c>
      <c r="C106" s="341" t="s">
        <v>13</v>
      </c>
      <c r="D106" s="265" t="s">
        <v>119</v>
      </c>
      <c r="E106" s="6">
        <v>2</v>
      </c>
      <c r="F106" s="134">
        <v>1.2</v>
      </c>
      <c r="G106" s="152">
        <v>44474</v>
      </c>
      <c r="H106" s="136" t="s">
        <v>52</v>
      </c>
      <c r="I106" s="81">
        <v>35</v>
      </c>
      <c r="J106" s="81">
        <f t="shared" si="141"/>
        <v>6</v>
      </c>
      <c r="K106" s="152">
        <v>44476</v>
      </c>
      <c r="L106" s="136" t="s">
        <v>52</v>
      </c>
      <c r="M106" s="81" t="s">
        <v>125</v>
      </c>
      <c r="N106" s="81">
        <f>$AU$6</f>
        <v>6</v>
      </c>
      <c r="O106" s="83">
        <f t="shared" si="143"/>
        <v>8</v>
      </c>
      <c r="P106" s="83">
        <f t="shared" si="144"/>
        <v>3</v>
      </c>
      <c r="Q106" s="108">
        <f>SUM(N106:P106)+J106</f>
        <v>23</v>
      </c>
      <c r="R106" s="6"/>
      <c r="S106" s="204">
        <v>44516</v>
      </c>
      <c r="T106" s="264" t="str">
        <f t="shared" si="164"/>
        <v> 1-2</v>
      </c>
      <c r="U106" s="264">
        <f t="shared" si="164"/>
        <v>35</v>
      </c>
      <c r="V106" s="97">
        <f t="shared" si="164"/>
        <v>6</v>
      </c>
      <c r="W106" s="94">
        <v>44512</v>
      </c>
      <c r="X106" s="264" t="str">
        <f t="shared" si="165"/>
        <v> 1-2</v>
      </c>
      <c r="Y106" s="98" t="str">
        <f t="shared" si="165"/>
        <v> </v>
      </c>
      <c r="Z106" s="153">
        <f t="shared" si="165"/>
        <v>6</v>
      </c>
      <c r="AA106" s="154">
        <f t="shared" si="152"/>
        <v>8</v>
      </c>
      <c r="AB106" s="154">
        <f t="shared" si="153"/>
        <v>3</v>
      </c>
      <c r="AC106" s="155">
        <f>SUM(Z106:AB106)+V106</f>
        <v>23</v>
      </c>
      <c r="AD106" s="156"/>
      <c r="AE106" s="273">
        <v>44551</v>
      </c>
      <c r="AF106" s="263" t="str">
        <f t="shared" si="166"/>
        <v> 1-2</v>
      </c>
      <c r="AG106" s="263">
        <f t="shared" si="166"/>
        <v>35</v>
      </c>
      <c r="AH106" s="263">
        <f t="shared" si="166"/>
        <v>6</v>
      </c>
      <c r="AI106" s="78">
        <v>44554</v>
      </c>
      <c r="AJ106" s="263" t="str">
        <f t="shared" si="167"/>
        <v> 1-2</v>
      </c>
      <c r="AK106" s="288">
        <v>211</v>
      </c>
      <c r="AL106" s="289">
        <f t="shared" si="167"/>
        <v>6</v>
      </c>
      <c r="AM106" s="71">
        <f t="shared" si="160"/>
        <v>8</v>
      </c>
      <c r="AN106" s="71">
        <f t="shared" si="161"/>
        <v>4</v>
      </c>
      <c r="AO106" s="105">
        <f>SUM(AL106:AN106)+AH106</f>
        <v>24</v>
      </c>
      <c r="AP106" s="210">
        <f>AO106+AC106+Q106</f>
        <v>70</v>
      </c>
      <c r="AQ106" s="159"/>
      <c r="AR106" s="114"/>
      <c r="AS106" s="20"/>
      <c r="AT106" s="16"/>
      <c r="AU106" s="21"/>
      <c r="AV106" s="21"/>
      <c r="AW106" s="21"/>
      <c r="AX106" s="22"/>
      <c r="AY106" s="40"/>
      <c r="AZ106" s="52"/>
      <c r="BA106" s="52"/>
      <c r="BB106" s="52"/>
      <c r="BC106" s="58"/>
      <c r="BD106" s="117"/>
      <c r="BE106" s="117"/>
    </row>
    <row r="107" spans="1:57" ht="53.25" customHeight="1" thickBot="1">
      <c r="A107" s="280">
        <v>4</v>
      </c>
      <c r="B107" s="255" t="s">
        <v>118</v>
      </c>
      <c r="C107" s="254" t="s">
        <v>128</v>
      </c>
      <c r="D107" s="265" t="s">
        <v>80</v>
      </c>
      <c r="E107" s="6">
        <v>2</v>
      </c>
      <c r="F107" s="6">
        <v>1</v>
      </c>
      <c r="G107" s="152">
        <v>44475</v>
      </c>
      <c r="H107" s="136" t="s">
        <v>54</v>
      </c>
      <c r="I107" s="81">
        <v>111</v>
      </c>
      <c r="J107" s="81">
        <f t="shared" si="141"/>
        <v>6</v>
      </c>
      <c r="K107" s="152">
        <v>44475</v>
      </c>
      <c r="L107" s="136" t="s">
        <v>53</v>
      </c>
      <c r="M107" s="81">
        <v>201</v>
      </c>
      <c r="N107" s="81">
        <f t="shared" si="142"/>
        <v>6</v>
      </c>
      <c r="O107" s="83">
        <f t="shared" si="143"/>
        <v>8</v>
      </c>
      <c r="P107" s="83">
        <f t="shared" si="144"/>
        <v>3</v>
      </c>
      <c r="Q107" s="108">
        <f>SUM(N107:P107)+J107</f>
        <v>23</v>
      </c>
      <c r="R107" s="6"/>
      <c r="S107" s="204">
        <v>44517</v>
      </c>
      <c r="T107" s="264" t="str">
        <f aca="true" t="shared" si="168" ref="T107:V108">H107</f>
        <v> 3-4</v>
      </c>
      <c r="U107" s="97">
        <f t="shared" si="168"/>
        <v>111</v>
      </c>
      <c r="V107" s="97">
        <f t="shared" si="168"/>
        <v>6</v>
      </c>
      <c r="W107" s="94">
        <v>44510</v>
      </c>
      <c r="X107" s="264" t="str">
        <f aca="true" t="shared" si="169" ref="X107:Z108">L107</f>
        <v> 5-6</v>
      </c>
      <c r="Y107" s="98">
        <f t="shared" si="169"/>
        <v>201</v>
      </c>
      <c r="Z107" s="153">
        <f t="shared" si="169"/>
        <v>6</v>
      </c>
      <c r="AA107" s="154">
        <f t="shared" si="152"/>
        <v>8</v>
      </c>
      <c r="AB107" s="154">
        <f t="shared" si="153"/>
        <v>3</v>
      </c>
      <c r="AC107" s="155">
        <f>SUM(Z107:AB107)+V107</f>
        <v>23</v>
      </c>
      <c r="AD107" s="156"/>
      <c r="AE107" s="273">
        <v>44552</v>
      </c>
      <c r="AF107" s="263" t="str">
        <f aca="true" t="shared" si="170" ref="AF107:AH108">H107</f>
        <v> 3-4</v>
      </c>
      <c r="AG107" s="263">
        <f t="shared" si="170"/>
        <v>111</v>
      </c>
      <c r="AH107" s="263">
        <f t="shared" si="170"/>
        <v>6</v>
      </c>
      <c r="AI107" s="78">
        <v>44547</v>
      </c>
      <c r="AJ107" s="263" t="str">
        <f aca="true" t="shared" si="171" ref="AJ107:AL108">X107</f>
        <v> 5-6</v>
      </c>
      <c r="AK107" s="288">
        <v>201</v>
      </c>
      <c r="AL107" s="289">
        <f t="shared" si="171"/>
        <v>6</v>
      </c>
      <c r="AM107" s="71">
        <f t="shared" si="160"/>
        <v>8</v>
      </c>
      <c r="AN107" s="71">
        <f t="shared" si="161"/>
        <v>4</v>
      </c>
      <c r="AO107" s="105">
        <f>SUM(AL107:AN107)+AH107</f>
        <v>24</v>
      </c>
      <c r="AP107" s="210">
        <f>AO107+AC107+Q107</f>
        <v>70</v>
      </c>
      <c r="AQ107" s="159" t="e">
        <f>#REF!</f>
        <v>#REF!</v>
      </c>
      <c r="AR107" s="114" t="e">
        <f>#REF!</f>
        <v>#REF!</v>
      </c>
      <c r="AS107" s="20">
        <v>42</v>
      </c>
      <c r="AT107" s="16">
        <v>35</v>
      </c>
      <c r="AU107" s="21" t="e">
        <f>TEXT(#REF!,"ДДДДДДД")</f>
        <v>#REF!</v>
      </c>
      <c r="AV107" s="21" t="e">
        <f>TEXT(#REF!,"ДДДДДДД")</f>
        <v>#REF!</v>
      </c>
      <c r="AW107" s="21" t="e">
        <f>TEXT(#REF!,"ДДДДДДД")</f>
        <v>#REF!</v>
      </c>
      <c r="AX107" s="22">
        <v>3</v>
      </c>
      <c r="AY107" s="40" t="str">
        <f t="shared" si="126"/>
        <v>5-6</v>
      </c>
      <c r="AZ107" s="52" t="e">
        <f>#REF!</f>
        <v>#REF!</v>
      </c>
      <c r="BA107" s="52" t="e">
        <f>#REF!</f>
        <v>#REF!</v>
      </c>
      <c r="BB107" s="52" t="e">
        <f>#REF!</f>
        <v>#REF!</v>
      </c>
      <c r="BC107" s="58">
        <f t="shared" si="91"/>
        <v>6</v>
      </c>
      <c r="BD107" s="117" t="e">
        <f>#REF!</f>
        <v>#REF!</v>
      </c>
      <c r="BE107" s="117" t="e">
        <f>#REF!</f>
        <v>#REF!</v>
      </c>
    </row>
    <row r="108" spans="1:57" ht="60.75" customHeight="1" thickBot="1">
      <c r="A108" s="280">
        <v>5</v>
      </c>
      <c r="B108" s="255" t="s">
        <v>135</v>
      </c>
      <c r="C108" s="254" t="s">
        <v>186</v>
      </c>
      <c r="D108" s="265" t="s">
        <v>83</v>
      </c>
      <c r="E108" s="6">
        <v>2</v>
      </c>
      <c r="F108" s="6">
        <v>1</v>
      </c>
      <c r="G108" s="152">
        <v>44475</v>
      </c>
      <c r="H108" s="136" t="s">
        <v>52</v>
      </c>
      <c r="I108" s="81">
        <v>201</v>
      </c>
      <c r="J108" s="81">
        <f t="shared" si="141"/>
        <v>6</v>
      </c>
      <c r="K108" s="152">
        <v>44474</v>
      </c>
      <c r="L108" s="275" t="s">
        <v>54</v>
      </c>
      <c r="M108" s="81">
        <v>112</v>
      </c>
      <c r="N108" s="81">
        <f t="shared" si="142"/>
        <v>6</v>
      </c>
      <c r="O108" s="83">
        <f t="shared" si="143"/>
        <v>8</v>
      </c>
      <c r="P108" s="83">
        <f t="shared" si="144"/>
        <v>3</v>
      </c>
      <c r="Q108" s="108">
        <f>SUM(N108:P108)+J108</f>
        <v>23</v>
      </c>
      <c r="R108" s="6"/>
      <c r="S108" s="204">
        <v>44517</v>
      </c>
      <c r="T108" s="264" t="str">
        <f t="shared" si="168"/>
        <v> 1-2</v>
      </c>
      <c r="U108" s="97">
        <f t="shared" si="168"/>
        <v>201</v>
      </c>
      <c r="V108" s="97">
        <f t="shared" si="168"/>
        <v>6</v>
      </c>
      <c r="W108" s="94">
        <v>44510</v>
      </c>
      <c r="X108" s="264" t="str">
        <f t="shared" si="169"/>
        <v> 3-4</v>
      </c>
      <c r="Y108" s="98">
        <f t="shared" si="169"/>
        <v>112</v>
      </c>
      <c r="Z108" s="153">
        <f t="shared" si="169"/>
        <v>6</v>
      </c>
      <c r="AA108" s="154">
        <f t="shared" si="152"/>
        <v>8</v>
      </c>
      <c r="AB108" s="154">
        <f t="shared" si="153"/>
        <v>3</v>
      </c>
      <c r="AC108" s="155">
        <f>SUM(Z108:AB108)+V108</f>
        <v>23</v>
      </c>
      <c r="AD108" s="156"/>
      <c r="AE108" s="273">
        <v>44552</v>
      </c>
      <c r="AF108" s="263" t="str">
        <f t="shared" si="170"/>
        <v> 1-2</v>
      </c>
      <c r="AG108" s="263">
        <f t="shared" si="170"/>
        <v>201</v>
      </c>
      <c r="AH108" s="263">
        <f t="shared" si="170"/>
        <v>6</v>
      </c>
      <c r="AI108" s="273">
        <v>44555</v>
      </c>
      <c r="AJ108" s="263" t="str">
        <f t="shared" si="171"/>
        <v> 3-4</v>
      </c>
      <c r="AK108" s="288">
        <v>112</v>
      </c>
      <c r="AL108" s="289">
        <f t="shared" si="171"/>
        <v>6</v>
      </c>
      <c r="AM108" s="71">
        <f t="shared" si="160"/>
        <v>8</v>
      </c>
      <c r="AN108" s="71">
        <f t="shared" si="161"/>
        <v>4</v>
      </c>
      <c r="AO108" s="105">
        <f>SUM(AL108:AN108)+AH108</f>
        <v>24</v>
      </c>
      <c r="AP108" s="210">
        <f>AO108+AC108+Q108</f>
        <v>70</v>
      </c>
      <c r="AQ108" s="160" t="e">
        <f>#REF!</f>
        <v>#REF!</v>
      </c>
      <c r="AR108" s="114" t="e">
        <f>#REF!</f>
        <v>#REF!</v>
      </c>
      <c r="AS108" s="20">
        <v>42</v>
      </c>
      <c r="AT108" s="16">
        <v>35</v>
      </c>
      <c r="AU108" s="23" t="e">
        <f>TEXT(#REF!,"ДДДДДДД")</f>
        <v>#REF!</v>
      </c>
      <c r="AV108" s="23" t="e">
        <f>TEXT(#REF!,"ДДДДДДД")</f>
        <v>#REF!</v>
      </c>
      <c r="AW108" s="23" t="e">
        <f>TEXT(#REF!,"ДДДДДДД")</f>
        <v>#REF!</v>
      </c>
      <c r="AX108" s="24">
        <v>3</v>
      </c>
      <c r="AY108" s="49" t="str">
        <f t="shared" si="126"/>
        <v>5-6</v>
      </c>
      <c r="AZ108" s="113" t="e">
        <f>AZ107</f>
        <v>#REF!</v>
      </c>
      <c r="BA108" s="113" t="e">
        <f>BA107</f>
        <v>#REF!</v>
      </c>
      <c r="BB108" s="113" t="e">
        <f>BB107</f>
        <v>#REF!</v>
      </c>
      <c r="BC108" s="109">
        <f t="shared" si="91"/>
        <v>6</v>
      </c>
      <c r="BD108" s="123" t="e">
        <f>BD107</f>
        <v>#REF!</v>
      </c>
      <c r="BE108" s="123" t="e">
        <f>BE107</f>
        <v>#REF!</v>
      </c>
    </row>
    <row r="109" spans="1:7" ht="19.5" customHeight="1">
      <c r="A109" s="247"/>
      <c r="G109" s="140"/>
    </row>
    <row r="110" spans="1:42" ht="99" customHeight="1">
      <c r="A110" s="431" t="s">
        <v>137</v>
      </c>
      <c r="B110" s="431"/>
      <c r="C110" s="431"/>
      <c r="D110" s="431"/>
      <c r="E110" s="431"/>
      <c r="F110" s="431"/>
      <c r="G110" s="431"/>
      <c r="H110" s="431"/>
      <c r="I110" s="431"/>
      <c r="J110" s="431"/>
      <c r="K110" s="431"/>
      <c r="L110" s="431"/>
      <c r="M110" s="431"/>
      <c r="N110" s="431"/>
      <c r="O110" s="431"/>
      <c r="P110" s="431"/>
      <c r="Q110" s="431"/>
      <c r="R110" s="256"/>
      <c r="S110" s="430" t="s">
        <v>138</v>
      </c>
      <c r="T110" s="430"/>
      <c r="U110" s="430"/>
      <c r="V110" s="430"/>
      <c r="W110" s="430"/>
      <c r="X110" s="430"/>
      <c r="Y110" s="430"/>
      <c r="Z110" s="430"/>
      <c r="AA110" s="430"/>
      <c r="AB110" s="430"/>
      <c r="AC110" s="430"/>
      <c r="AD110" s="430"/>
      <c r="AE110" s="430"/>
      <c r="AF110" s="430"/>
      <c r="AG110" s="430"/>
      <c r="AH110" s="430"/>
      <c r="AI110" s="430"/>
      <c r="AJ110" s="430"/>
      <c r="AK110" s="430"/>
      <c r="AL110" s="430"/>
      <c r="AM110" s="430"/>
      <c r="AN110" s="430"/>
      <c r="AO110" s="430"/>
      <c r="AP110" s="430"/>
    </row>
    <row r="111" spans="1:42" ht="69" customHeight="1">
      <c r="A111" s="258"/>
      <c r="B111" s="258"/>
      <c r="C111" s="258"/>
      <c r="D111" s="258"/>
      <c r="E111" s="258"/>
      <c r="F111" s="258"/>
      <c r="G111" s="258"/>
      <c r="H111" s="258"/>
      <c r="I111" s="258"/>
      <c r="J111" s="258"/>
      <c r="K111" s="258"/>
      <c r="L111" s="258"/>
      <c r="M111" s="258"/>
      <c r="N111" s="258"/>
      <c r="O111" s="258"/>
      <c r="P111" s="258"/>
      <c r="Q111" s="258"/>
      <c r="R111" s="256"/>
      <c r="S111" s="257"/>
      <c r="T111" s="257"/>
      <c r="U111" s="257"/>
      <c r="V111" s="257"/>
      <c r="W111" s="257"/>
      <c r="X111" s="257"/>
      <c r="Y111" s="257"/>
      <c r="Z111" s="257"/>
      <c r="AA111" s="257"/>
      <c r="AB111" s="257"/>
      <c r="AC111" s="257"/>
      <c r="AD111" s="257"/>
      <c r="AE111" s="257"/>
      <c r="AF111" s="257"/>
      <c r="AG111" s="257"/>
      <c r="AH111" s="257"/>
      <c r="AI111" s="257"/>
      <c r="AJ111" s="257"/>
      <c r="AK111" s="257"/>
      <c r="AL111" s="257"/>
      <c r="AM111" s="257"/>
      <c r="AN111" s="257"/>
      <c r="AO111" s="257"/>
      <c r="AP111" s="257"/>
    </row>
    <row r="112" spans="1:42" ht="69" customHeight="1">
      <c r="A112" s="258"/>
      <c r="B112" s="258"/>
      <c r="C112" s="258"/>
      <c r="D112" s="258"/>
      <c r="E112" s="258"/>
      <c r="F112" s="258"/>
      <c r="G112" s="258"/>
      <c r="H112" s="258"/>
      <c r="I112" s="258"/>
      <c r="J112" s="258"/>
      <c r="K112" s="258"/>
      <c r="L112" s="258"/>
      <c r="M112" s="258"/>
      <c r="N112" s="258"/>
      <c r="O112" s="258"/>
      <c r="P112" s="258"/>
      <c r="Q112" s="258"/>
      <c r="R112" s="256"/>
      <c r="S112" s="257"/>
      <c r="T112" s="257"/>
      <c r="U112" s="257"/>
      <c r="V112" s="257"/>
      <c r="W112" s="257"/>
      <c r="X112" s="257"/>
      <c r="Y112" s="257"/>
      <c r="Z112" s="257"/>
      <c r="AA112" s="257"/>
      <c r="AB112" s="257"/>
      <c r="AC112" s="257"/>
      <c r="AD112" s="257"/>
      <c r="AE112" s="257"/>
      <c r="AF112" s="257"/>
      <c r="AG112" s="257"/>
      <c r="AH112" s="257"/>
      <c r="AI112" s="257"/>
      <c r="AJ112" s="257"/>
      <c r="AK112" s="257"/>
      <c r="AL112" s="257"/>
      <c r="AM112" s="257"/>
      <c r="AN112" s="257"/>
      <c r="AO112" s="257"/>
      <c r="AP112" s="257"/>
    </row>
    <row r="113" ht="19.5" customHeight="1">
      <c r="A113" s="258"/>
    </row>
    <row r="114" ht="19.5" customHeight="1">
      <c r="A114" s="258"/>
    </row>
    <row r="115" ht="19.5" customHeight="1">
      <c r="A115" s="258"/>
    </row>
    <row r="116" ht="19.5" customHeight="1">
      <c r="A116" s="258"/>
    </row>
    <row r="117" ht="19.5" customHeight="1">
      <c r="A117" s="258"/>
    </row>
    <row r="118" ht="19.5" customHeight="1">
      <c r="A118" s="258"/>
    </row>
    <row r="119" ht="19.5" customHeight="1">
      <c r="A119" s="258"/>
    </row>
    <row r="120" ht="19.5" customHeight="1">
      <c r="A120" s="258"/>
    </row>
    <row r="121" ht="19.5" customHeight="1">
      <c r="A121" s="258"/>
    </row>
    <row r="122" ht="19.5" customHeight="1">
      <c r="A122" s="258"/>
    </row>
    <row r="123" ht="19.5" customHeight="1">
      <c r="A123" s="258"/>
    </row>
    <row r="124" ht="19.5" customHeight="1">
      <c r="A124" s="258"/>
    </row>
    <row r="125" ht="19.5" customHeight="1">
      <c r="A125" s="258"/>
    </row>
    <row r="126" ht="19.5" customHeight="1">
      <c r="A126" s="258"/>
    </row>
    <row r="127" ht="19.5" customHeight="1">
      <c r="A127" s="258"/>
    </row>
    <row r="128" ht="19.5" customHeight="1">
      <c r="A128" s="258"/>
    </row>
    <row r="129" ht="19.5" customHeight="1">
      <c r="A129" s="258"/>
    </row>
    <row r="130" ht="19.5" customHeight="1">
      <c r="A130" s="258"/>
    </row>
    <row r="131" ht="19.5" customHeight="1">
      <c r="A131" s="258"/>
    </row>
    <row r="132" ht="19.5" customHeight="1">
      <c r="A132" s="258"/>
    </row>
    <row r="133" ht="19.5" customHeight="1">
      <c r="A133" s="258"/>
    </row>
    <row r="134" ht="19.5" customHeight="1">
      <c r="A134" s="258"/>
    </row>
    <row r="135" ht="19.5" customHeight="1">
      <c r="A135" s="258"/>
    </row>
    <row r="136" ht="19.5" customHeight="1">
      <c r="A136" s="258"/>
    </row>
    <row r="137" ht="19.5" customHeight="1">
      <c r="A137" s="258"/>
    </row>
    <row r="138" ht="19.5" customHeight="1">
      <c r="A138" s="258"/>
    </row>
    <row r="139" ht="19.5" customHeight="1">
      <c r="A139" s="258"/>
    </row>
    <row r="140" ht="19.5" customHeight="1">
      <c r="A140" s="258"/>
    </row>
    <row r="141" ht="19.5" customHeight="1">
      <c r="A141" s="258"/>
    </row>
  </sheetData>
  <sheetProtection/>
  <mergeCells count="360">
    <mergeCell ref="W11:Y12"/>
    <mergeCell ref="AI11:AK12"/>
    <mergeCell ref="K42:M42"/>
    <mergeCell ref="W42:Y42"/>
    <mergeCell ref="AI42:AK42"/>
    <mergeCell ref="K52:M52"/>
    <mergeCell ref="W52:Y52"/>
    <mergeCell ref="AI52:AK52"/>
    <mergeCell ref="AI47:AK47"/>
    <mergeCell ref="AI48:AK48"/>
    <mergeCell ref="AI82:AK82"/>
    <mergeCell ref="AI83:AK83"/>
    <mergeCell ref="AI84:AK84"/>
    <mergeCell ref="AI85:AK85"/>
    <mergeCell ref="AI76:AK76"/>
    <mergeCell ref="AI77:AK77"/>
    <mergeCell ref="AI78:AK78"/>
    <mergeCell ref="AI79:AK79"/>
    <mergeCell ref="W88:Y88"/>
    <mergeCell ref="AI71:AK71"/>
    <mergeCell ref="AI72:AK72"/>
    <mergeCell ref="AI73:AK73"/>
    <mergeCell ref="AI74:AK74"/>
    <mergeCell ref="AI75:AK75"/>
    <mergeCell ref="AI87:AK87"/>
    <mergeCell ref="AI88:AK88"/>
    <mergeCell ref="AI80:AK80"/>
    <mergeCell ref="AI81:AK81"/>
    <mergeCell ref="W82:Y82"/>
    <mergeCell ref="W83:Y83"/>
    <mergeCell ref="W84:Y84"/>
    <mergeCell ref="W85:Y85"/>
    <mergeCell ref="W86:Y86"/>
    <mergeCell ref="W87:Y87"/>
    <mergeCell ref="W76:Y76"/>
    <mergeCell ref="W77:Y77"/>
    <mergeCell ref="W78:Y78"/>
    <mergeCell ref="W79:Y79"/>
    <mergeCell ref="W80:Y80"/>
    <mergeCell ref="W81:Y81"/>
    <mergeCell ref="W74:Y74"/>
    <mergeCell ref="W75:Y75"/>
    <mergeCell ref="W71:Y71"/>
    <mergeCell ref="AI68:AK68"/>
    <mergeCell ref="AI69:AK69"/>
    <mergeCell ref="AI70:AK70"/>
    <mergeCell ref="W68:Y68"/>
    <mergeCell ref="W69:Y69"/>
    <mergeCell ref="W70:Y70"/>
    <mergeCell ref="AI66:AK66"/>
    <mergeCell ref="AI67:AK67"/>
    <mergeCell ref="AE62:AL62"/>
    <mergeCell ref="W72:Y72"/>
    <mergeCell ref="W73:Y73"/>
    <mergeCell ref="W65:Y65"/>
    <mergeCell ref="W64:Y64"/>
    <mergeCell ref="W66:Y66"/>
    <mergeCell ref="W67:Y67"/>
    <mergeCell ref="AI60:AK60"/>
    <mergeCell ref="AI61:AK61"/>
    <mergeCell ref="AI63:AK63"/>
    <mergeCell ref="AI64:AK64"/>
    <mergeCell ref="AI65:AK65"/>
    <mergeCell ref="W63:Y63"/>
    <mergeCell ref="W60:Y60"/>
    <mergeCell ref="W61:Y61"/>
    <mergeCell ref="AI55:AK55"/>
    <mergeCell ref="AI56:AK56"/>
    <mergeCell ref="AI57:AK57"/>
    <mergeCell ref="AI58:AK58"/>
    <mergeCell ref="AI59:AK59"/>
    <mergeCell ref="W51:Y51"/>
    <mergeCell ref="W59:Y59"/>
    <mergeCell ref="AI51:AK51"/>
    <mergeCell ref="AI54:AK54"/>
    <mergeCell ref="W55:Y55"/>
    <mergeCell ref="W47:Y47"/>
    <mergeCell ref="W48:Y48"/>
    <mergeCell ref="W49:Y49"/>
    <mergeCell ref="W50:Y50"/>
    <mergeCell ref="AI49:AK49"/>
    <mergeCell ref="AI50:AK50"/>
    <mergeCell ref="AI33:AK33"/>
    <mergeCell ref="AI35:AK35"/>
    <mergeCell ref="AI36:AK36"/>
    <mergeCell ref="AI37:AK37"/>
    <mergeCell ref="W39:Y39"/>
    <mergeCell ref="W45:Y45"/>
    <mergeCell ref="AI38:AK38"/>
    <mergeCell ref="AI39:AK39"/>
    <mergeCell ref="AI40:AK40"/>
    <mergeCell ref="AI41:AK41"/>
    <mergeCell ref="AI31:AK31"/>
    <mergeCell ref="AI23:AK23"/>
    <mergeCell ref="AI19:AK19"/>
    <mergeCell ref="AI20:AK20"/>
    <mergeCell ref="AI21:AK21"/>
    <mergeCell ref="AI25:AK25"/>
    <mergeCell ref="AI26:AK26"/>
    <mergeCell ref="AI27:AK27"/>
    <mergeCell ref="AE22:AL22"/>
    <mergeCell ref="W27:Y27"/>
    <mergeCell ref="W28:Y28"/>
    <mergeCell ref="W29:Y29"/>
    <mergeCell ref="W30:Y30"/>
    <mergeCell ref="W26:Y26"/>
    <mergeCell ref="AI28:AK28"/>
    <mergeCell ref="AI29:AK29"/>
    <mergeCell ref="AI30:AK30"/>
    <mergeCell ref="W31:Y31"/>
    <mergeCell ref="AI13:AK13"/>
    <mergeCell ref="AI15:AK15"/>
    <mergeCell ref="AI16:AK16"/>
    <mergeCell ref="AI17:AK17"/>
    <mergeCell ref="AI18:AK18"/>
    <mergeCell ref="W20:Y20"/>
    <mergeCell ref="W21:Y21"/>
    <mergeCell ref="W23:Y23"/>
    <mergeCell ref="W25:Y25"/>
    <mergeCell ref="W13:Y13"/>
    <mergeCell ref="W15:Y15"/>
    <mergeCell ref="W16:Y16"/>
    <mergeCell ref="W17:Y17"/>
    <mergeCell ref="W18:Y18"/>
    <mergeCell ref="W19:Y19"/>
    <mergeCell ref="W14:Y14"/>
    <mergeCell ref="AE32:AL32"/>
    <mergeCell ref="G105:N105"/>
    <mergeCell ref="S105:Z105"/>
    <mergeCell ref="AE105:AL105"/>
    <mergeCell ref="G99:N99"/>
    <mergeCell ref="S99:Z99"/>
    <mergeCell ref="AE99:AL99"/>
    <mergeCell ref="S62:Z62"/>
    <mergeCell ref="W33:Y33"/>
    <mergeCell ref="W35:Y35"/>
    <mergeCell ref="W56:Y56"/>
    <mergeCell ref="W57:Y57"/>
    <mergeCell ref="W58:Y58"/>
    <mergeCell ref="G32:N32"/>
    <mergeCell ref="S32:Z32"/>
    <mergeCell ref="W36:Y36"/>
    <mergeCell ref="W37:Y37"/>
    <mergeCell ref="W38:Y38"/>
    <mergeCell ref="S34:Z34"/>
    <mergeCell ref="W40:Y40"/>
    <mergeCell ref="G53:N53"/>
    <mergeCell ref="AE53:AL53"/>
    <mergeCell ref="S53:Z53"/>
    <mergeCell ref="W46:Y46"/>
    <mergeCell ref="W41:Y41"/>
    <mergeCell ref="W43:Y43"/>
    <mergeCell ref="AI43:AK43"/>
    <mergeCell ref="AI45:AK45"/>
    <mergeCell ref="AI46:AK46"/>
    <mergeCell ref="K43:M43"/>
    <mergeCell ref="D2:AQ2"/>
    <mergeCell ref="D6:AQ6"/>
    <mergeCell ref="AL11:AL12"/>
    <mergeCell ref="AA9:AA12"/>
    <mergeCell ref="AB9:AB12"/>
    <mergeCell ref="K60:M60"/>
    <mergeCell ref="W54:Y54"/>
    <mergeCell ref="AE34:AL34"/>
    <mergeCell ref="G44:N44"/>
    <mergeCell ref="S44:Z44"/>
    <mergeCell ref="AV1:AV2"/>
    <mergeCell ref="AS6:AT6"/>
    <mergeCell ref="AS11:AT11"/>
    <mergeCell ref="AS2:AT2"/>
    <mergeCell ref="AN9:AN12"/>
    <mergeCell ref="AO9:AO12"/>
    <mergeCell ref="D3:AQ5"/>
    <mergeCell ref="D1:AQ1"/>
    <mergeCell ref="G7:Q7"/>
    <mergeCell ref="S7:AC7"/>
    <mergeCell ref="AM9:AM12"/>
    <mergeCell ref="A2:C2"/>
    <mergeCell ref="AE7:AO7"/>
    <mergeCell ref="AE8:AO8"/>
    <mergeCell ref="AE9:AH10"/>
    <mergeCell ref="E7:E12"/>
    <mergeCell ref="V11:V12"/>
    <mergeCell ref="D7:D12"/>
    <mergeCell ref="A7:A12"/>
    <mergeCell ref="C7:C12"/>
    <mergeCell ref="AW1:AW2"/>
    <mergeCell ref="AC9:AC12"/>
    <mergeCell ref="O9:O12"/>
    <mergeCell ref="P9:P12"/>
    <mergeCell ref="Q9:Q12"/>
    <mergeCell ref="N11:N12"/>
    <mergeCell ref="Z11:Z12"/>
    <mergeCell ref="S9:V10"/>
    <mergeCell ref="G8:Q8"/>
    <mergeCell ref="K9:N10"/>
    <mergeCell ref="B7:B12"/>
    <mergeCell ref="H11:H12"/>
    <mergeCell ref="F7:F12"/>
    <mergeCell ref="I11:I12"/>
    <mergeCell ref="G9:J10"/>
    <mergeCell ref="G11:G12"/>
    <mergeCell ref="Q93:Q96"/>
    <mergeCell ref="AI95:AI96"/>
    <mergeCell ref="R91:R96"/>
    <mergeCell ref="G92:Q92"/>
    <mergeCell ref="AG95:AG96"/>
    <mergeCell ref="J11:J12"/>
    <mergeCell ref="S11:S12"/>
    <mergeCell ref="D89:X90"/>
    <mergeCell ref="K61:M61"/>
    <mergeCell ref="AE44:AL44"/>
    <mergeCell ref="BA11:BC11"/>
    <mergeCell ref="AG11:AG12"/>
    <mergeCell ref="K19:M19"/>
    <mergeCell ref="AD7:AD12"/>
    <mergeCell ref="AQ7:AQ12"/>
    <mergeCell ref="AH11:AH12"/>
    <mergeCell ref="AF11:AF12"/>
    <mergeCell ref="S8:AC8"/>
    <mergeCell ref="T11:T12"/>
    <mergeCell ref="AP7:AP12"/>
    <mergeCell ref="AE11:AE12"/>
    <mergeCell ref="U11:U12"/>
    <mergeCell ref="A91:A96"/>
    <mergeCell ref="B91:B96"/>
    <mergeCell ref="C91:C96"/>
    <mergeCell ref="D91:D96"/>
    <mergeCell ref="E91:E96"/>
    <mergeCell ref="G91:Q91"/>
    <mergeCell ref="G93:J94"/>
    <mergeCell ref="N95:N96"/>
    <mergeCell ref="K93:N94"/>
    <mergeCell ref="M95:M96"/>
    <mergeCell ref="L95:L96"/>
    <mergeCell ref="R7:R12"/>
    <mergeCell ref="G95:G96"/>
    <mergeCell ref="H95:H96"/>
    <mergeCell ref="I95:I96"/>
    <mergeCell ref="J95:J96"/>
    <mergeCell ref="K21:M21"/>
    <mergeCell ref="K23:M23"/>
    <mergeCell ref="W95:W96"/>
    <mergeCell ref="AD91:AD96"/>
    <mergeCell ref="S91:AC91"/>
    <mergeCell ref="AE92:AO92"/>
    <mergeCell ref="AC93:AC96"/>
    <mergeCell ref="F91:F96"/>
    <mergeCell ref="K95:K96"/>
    <mergeCell ref="S95:S96"/>
    <mergeCell ref="T95:T96"/>
    <mergeCell ref="U95:U96"/>
    <mergeCell ref="AL95:AL96"/>
    <mergeCell ref="AO93:AO96"/>
    <mergeCell ref="AR7:AR12"/>
    <mergeCell ref="AI9:AL10"/>
    <mergeCell ref="AX11:AY11"/>
    <mergeCell ref="O93:O96"/>
    <mergeCell ref="P93:P96"/>
    <mergeCell ref="AE95:AE96"/>
    <mergeCell ref="X95:X96"/>
    <mergeCell ref="Y95:Y96"/>
    <mergeCell ref="S93:V94"/>
    <mergeCell ref="AF95:AF96"/>
    <mergeCell ref="AH95:AH96"/>
    <mergeCell ref="AE93:AH94"/>
    <mergeCell ref="W93:Z94"/>
    <mergeCell ref="BD11:BE11"/>
    <mergeCell ref="AX90:AY90"/>
    <mergeCell ref="BA90:BC90"/>
    <mergeCell ref="AJ95:AJ96"/>
    <mergeCell ref="AK95:AK96"/>
    <mergeCell ref="AS90:AT90"/>
    <mergeCell ref="AE91:AO91"/>
    <mergeCell ref="AR84:AR91"/>
    <mergeCell ref="AQ84:AQ91"/>
    <mergeCell ref="AB93:AB96"/>
    <mergeCell ref="AP91:AP96"/>
    <mergeCell ref="AI93:AL94"/>
    <mergeCell ref="AM93:AM96"/>
    <mergeCell ref="AN93:AN96"/>
    <mergeCell ref="AI86:AK86"/>
    <mergeCell ref="S22:Z22"/>
    <mergeCell ref="W9:Z10"/>
    <mergeCell ref="B3:C3"/>
    <mergeCell ref="S110:AP110"/>
    <mergeCell ref="A110:Q110"/>
    <mergeCell ref="S92:AC92"/>
    <mergeCell ref="V95:V96"/>
    <mergeCell ref="AA93:AA96"/>
    <mergeCell ref="K20:M20"/>
    <mergeCell ref="Z95:Z96"/>
    <mergeCell ref="K25:M25"/>
    <mergeCell ref="K11:M12"/>
    <mergeCell ref="K15:M15"/>
    <mergeCell ref="K16:M16"/>
    <mergeCell ref="K17:M17"/>
    <mergeCell ref="K18:M18"/>
    <mergeCell ref="K14:M14"/>
    <mergeCell ref="G22:N22"/>
    <mergeCell ref="K26:M26"/>
    <mergeCell ref="K27:M27"/>
    <mergeCell ref="K28:M28"/>
    <mergeCell ref="K29:M29"/>
    <mergeCell ref="K30:M30"/>
    <mergeCell ref="K31:M31"/>
    <mergeCell ref="K39:M39"/>
    <mergeCell ref="K40:M40"/>
    <mergeCell ref="K33:M33"/>
    <mergeCell ref="K35:M35"/>
    <mergeCell ref="K36:M36"/>
    <mergeCell ref="K37:M37"/>
    <mergeCell ref="K38:M38"/>
    <mergeCell ref="G34:N34"/>
    <mergeCell ref="K41:M41"/>
    <mergeCell ref="K13:M13"/>
    <mergeCell ref="K54:M54"/>
    <mergeCell ref="K55:M55"/>
    <mergeCell ref="K56:M56"/>
    <mergeCell ref="K45:M45"/>
    <mergeCell ref="K46:M46"/>
    <mergeCell ref="K47:M47"/>
    <mergeCell ref="K48:M48"/>
    <mergeCell ref="K49:M49"/>
    <mergeCell ref="K50:M50"/>
    <mergeCell ref="K63:M63"/>
    <mergeCell ref="K64:M64"/>
    <mergeCell ref="K65:M65"/>
    <mergeCell ref="K66:M66"/>
    <mergeCell ref="G62:N62"/>
    <mergeCell ref="K51:M51"/>
    <mergeCell ref="K57:M57"/>
    <mergeCell ref="K58:M58"/>
    <mergeCell ref="K59:M59"/>
    <mergeCell ref="K77:M77"/>
    <mergeCell ref="K78:M78"/>
    <mergeCell ref="K67:M67"/>
    <mergeCell ref="K68:M68"/>
    <mergeCell ref="K69:M69"/>
    <mergeCell ref="K70:M70"/>
    <mergeCell ref="K71:M71"/>
    <mergeCell ref="K72:M72"/>
    <mergeCell ref="K87:M87"/>
    <mergeCell ref="K88:M88"/>
    <mergeCell ref="K79:M79"/>
    <mergeCell ref="K80:M80"/>
    <mergeCell ref="K81:M81"/>
    <mergeCell ref="K82:M82"/>
    <mergeCell ref="K83:M83"/>
    <mergeCell ref="K84:M84"/>
    <mergeCell ref="AI14:AK14"/>
    <mergeCell ref="K24:M24"/>
    <mergeCell ref="W24:Y24"/>
    <mergeCell ref="AI24:AK24"/>
    <mergeCell ref="K85:M85"/>
    <mergeCell ref="K86:M86"/>
    <mergeCell ref="K73:M73"/>
    <mergeCell ref="K74:M74"/>
    <mergeCell ref="K75:M75"/>
    <mergeCell ref="K76:M76"/>
  </mergeCells>
  <conditionalFormatting sqref="AX13:AX22 AX32:AX43 AX92:AX108 AX52:AX82">
    <cfRule type="cellIs" priority="4" dxfId="0" operator="equal" stopIfTrue="1">
      <formula>1</formula>
    </cfRule>
  </conditionalFormatting>
  <conditionalFormatting sqref="AX23:AX31">
    <cfRule type="cellIs" priority="3" dxfId="0" operator="equal" stopIfTrue="1">
      <formula>1</formula>
    </cfRule>
  </conditionalFormatting>
  <conditionalFormatting sqref="AX44:AX51">
    <cfRule type="cellIs" priority="2" dxfId="0" operator="equal" stopIfTrue="1">
      <formula>1</formula>
    </cfRule>
  </conditionalFormatting>
  <printOptions horizontalCentered="1"/>
  <pageMargins left="0" right="0" top="0" bottom="0" header="0" footer="0"/>
  <pageSetup blackAndWhite="1" fitToHeight="0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16" sqref="L11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deanitf</dc:creator>
  <cp:keywords/>
  <dc:description/>
  <cp:lastModifiedBy>Z</cp:lastModifiedBy>
  <cp:lastPrinted>2019-10-21T04:49:07Z</cp:lastPrinted>
  <dcterms:created xsi:type="dcterms:W3CDTF">2003-09-09T04:33:19Z</dcterms:created>
  <dcterms:modified xsi:type="dcterms:W3CDTF">2021-10-18T08:53:39Z</dcterms:modified>
  <cp:category/>
  <cp:version/>
  <cp:contentType/>
  <cp:contentStatus/>
</cp:coreProperties>
</file>